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9285" firstSheet="2" activeTab="6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D13" i="4" l="1"/>
  <c r="D19" i="4"/>
  <c r="D14" i="4"/>
  <c r="C14" i="4"/>
  <c r="C13" i="4"/>
  <c r="C19" i="4"/>
  <c r="B84" i="7"/>
  <c r="B18" i="4" l="1"/>
  <c r="B20" i="4"/>
  <c r="C24" i="4"/>
  <c r="D24" i="4"/>
  <c r="B24" i="4"/>
  <c r="C16" i="4"/>
  <c r="C18" i="4" s="1"/>
  <c r="C20" i="4" s="1"/>
  <c r="D16" i="4"/>
  <c r="D18" i="4" s="1"/>
  <c r="D20" i="4" s="1"/>
  <c r="B16" i="4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G11" i="8"/>
  <c r="G12" i="8"/>
  <c r="G13" i="8"/>
  <c r="G14" i="8"/>
  <c r="G15" i="8"/>
  <c r="G10" i="8"/>
  <c r="D11" i="8"/>
  <c r="D12" i="8"/>
  <c r="D13" i="8"/>
  <c r="D14" i="8"/>
  <c r="D15" i="8"/>
  <c r="D10" i="8"/>
  <c r="G11" i="9"/>
  <c r="G10" i="9"/>
  <c r="D11" i="9"/>
  <c r="D10" i="9"/>
  <c r="F10" i="9" l="1"/>
  <c r="E10" i="9"/>
  <c r="C10" i="9"/>
</calcChain>
</file>

<file path=xl/sharedStrings.xml><?xml version="1.0" encoding="utf-8"?>
<sst xmlns="http://schemas.openxmlformats.org/spreadsheetml/2006/main" count="305" uniqueCount="208">
  <si>
    <t>Cuenta Pública 2016</t>
  </si>
  <si>
    <t>Estado Analítico del Ejercicio del Presupuesto de Egresos</t>
  </si>
  <si>
    <t>Indicadores de Postura Fiscal</t>
  </si>
  <si>
    <t>Del  1o. de Enero al 31 de Marzo de 2016</t>
  </si>
  <si>
    <t>(Pesos)</t>
  </si>
  <si>
    <t>TOMO II PODER EJECUTIVO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</si>
  <si>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</si>
  <si>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</si>
  <si>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</si>
  <si>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</si>
  <si>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</si>
  <si>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</si>
  <si>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</si>
  <si>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</si>
  <si>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</si>
  <si>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</si>
  <si>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</si>
  <si>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</si>
  <si>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</si>
  <si>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</si>
  <si>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</si>
  <si>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</si>
  <si>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</si>
  <si>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</si>
  <si>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</si>
  <si>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</si>
  <si>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</si>
  <si>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</si>
  <si>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</si>
  <si>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</si>
  <si>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</si>
  <si>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</si>
  <si>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</si>
  <si>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</si>
  <si>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</si>
  <si>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</si>
  <si>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</si>
  <si>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</si>
  <si>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</si>
  <si>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</si>
  <si>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</si>
  <si>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</si>
  <si>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</si>
  <si>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</si>
  <si>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</si>
  <si>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</si>
  <si>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</si>
  <si>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</si>
  <si>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</si>
  <si>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</si>
  <si>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</si>
  <si>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</si>
  <si>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</si>
  <si>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</si>
  <si>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</si>
  <si>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</si>
  <si>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</si>
  <si>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</si>
  <si>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</si>
  <si>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</si>
  <si>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</si>
  <si>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</si>
  <si>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</si>
  <si>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</si>
  <si>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</si>
  <si>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</si>
  <si>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</si>
  <si>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</si>
  <si>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</si>
  <si>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</si>
  <si>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</si>
  <si>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</si>
  <si>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</si>
  <si>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</si>
  <si>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</si>
  <si>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</si>
  <si>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</si>
  <si>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</si>
  <si>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</si>
  <si>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</si>
  <si>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</si>
  <si>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</si>
  <si>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</si>
  <si>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</si>
  <si>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</si>
  <si>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</si>
  <si>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</si>
  <si>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</si>
  <si>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</si>
  <si>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</si>
  <si>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</si>
  <si>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</si>
  <si>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</si>
  <si>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</si>
  <si>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</si>
  <si>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</si>
  <si>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</si>
  <si>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</si>
  <si>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</si>
  <si>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</si>
  <si>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</si>
  <si>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</si>
  <si>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</si>
  <si>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</si>
  <si>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</si>
  <si>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</si>
  <si>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</si>
  <si>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</si>
  <si>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</si>
  <si>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</si>
  <si>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</si>
  <si>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</si>
  <si>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</si>
  <si>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</si>
  <si>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</si>
  <si>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</si>
  <si>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</si>
  <si>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</si>
  <si>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</si>
  <si>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</si>
  <si>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</si>
  <si>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</si>
  <si>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</si>
  <si>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</si>
  <si>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</si>
  <si>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</si>
  <si>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</si>
  <si>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</si>
  <si>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</si>
  <si>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</si>
  <si>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</si>
  <si>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</si>
  <si>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</si>
  <si>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</si>
  <si>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</si>
  <si>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</si>
  <si>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</si>
  <si>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</si>
  <si>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</si>
  <si>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</si>
  <si>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</si>
  <si>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</si>
  <si>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</si>
  <si>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</si>
  <si>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</si>
  <si>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</si>
  <si>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</si>
  <si>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</si>
  <si>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</si>
  <si>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</si>
  <si>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</si>
  <si>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</si>
  <si>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</si>
  <si>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</si>
  <si>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</si>
  <si>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</si>
  <si>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</si>
  <si>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</si>
  <si>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</si>
  <si>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</si>
  <si>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</si>
  <si>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</si>
  <si>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</si>
  <si>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</si>
  <si>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</si>
  <si>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</si>
  <si>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</si>
  <si>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</si>
  <si>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</si>
  <si>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</si>
  <si>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</si>
  <si>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</si>
  <si>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</si>
  <si>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</si>
  <si>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PODER EJECUTIVO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</si>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</sst>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A7" sqref="A7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6" width="15.7109375" customWidth="1"/>
    <col min="7" max="7" width="17.42578125" bestFit="1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207</v>
      </c>
      <c r="B2" s="22"/>
      <c r="C2" s="22"/>
      <c r="D2" s="22"/>
      <c r="E2" s="22"/>
      <c r="F2" s="22"/>
      <c r="G2" s="22"/>
    </row>
    <row r="3" spans="1:7" x14ac:dyDescent="0.25">
      <c r="A3" s="22" t="s">
        <v>175</v>
      </c>
      <c r="B3" s="22"/>
      <c r="C3" s="22"/>
      <c r="D3" s="22"/>
      <c r="E3" s="22"/>
      <c r="F3" s="22"/>
      <c r="G3" s="22"/>
    </row>
    <row r="4" spans="1:7" x14ac:dyDescent="0.25">
      <c r="A4" s="22" t="s">
        <v>3</v>
      </c>
      <c r="B4" s="22"/>
      <c r="C4" s="22"/>
      <c r="D4" s="22"/>
      <c r="E4" s="22"/>
      <c r="F4" s="22"/>
      <c r="G4" s="22"/>
    </row>
    <row r="5" spans="1:7" x14ac:dyDescent="0.25">
      <c r="A5" s="22" t="s">
        <v>4</v>
      </c>
      <c r="B5" s="22"/>
      <c r="C5" s="22"/>
      <c r="D5" s="22"/>
      <c r="E5" s="22"/>
      <c r="F5" s="22"/>
      <c r="G5" s="22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180</v>
      </c>
      <c r="B7" s="3" t="s">
        <v>18</v>
      </c>
      <c r="C7" s="3" t="s">
        <v>176</v>
      </c>
      <c r="D7" s="3" t="s">
        <v>29</v>
      </c>
      <c r="E7" s="3" t="s">
        <v>7</v>
      </c>
      <c r="F7" s="3" t="s">
        <v>177</v>
      </c>
      <c r="G7" s="6" t="s">
        <v>178</v>
      </c>
    </row>
    <row r="8" spans="1:7" x14ac:dyDescent="0.25">
      <c r="A8" s="7"/>
      <c r="B8" s="8">
        <v>1</v>
      </c>
      <c r="C8" s="8">
        <v>2</v>
      </c>
      <c r="D8" s="8" t="s">
        <v>32</v>
      </c>
      <c r="E8" s="8">
        <v>4</v>
      </c>
      <c r="F8" s="8">
        <v>5</v>
      </c>
      <c r="G8" s="9" t="s">
        <v>179</v>
      </c>
    </row>
    <row r="9" spans="1:7" x14ac:dyDescent="0.25">
      <c r="A9" s="13" t="s">
        <v>181</v>
      </c>
      <c r="B9" s="14">
        <v>1463536275</v>
      </c>
      <c r="C9" s="14">
        <v>0</v>
      </c>
      <c r="D9" s="14">
        <v>1463536275</v>
      </c>
      <c r="E9" s="14">
        <v>488545400.33999997</v>
      </c>
      <c r="F9" s="14">
        <v>488545400.33999997</v>
      </c>
      <c r="G9" s="15">
        <v>-974990874.65999997</v>
      </c>
    </row>
    <row r="10" spans="1:7" x14ac:dyDescent="0.25">
      <c r="A10" s="13" t="s">
        <v>182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x14ac:dyDescent="0.25">
      <c r="A11" s="13" t="s">
        <v>183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x14ac:dyDescent="0.25">
      <c r="A12" s="13" t="s">
        <v>184</v>
      </c>
      <c r="B12" s="14">
        <v>723558501</v>
      </c>
      <c r="C12" s="14">
        <v>0</v>
      </c>
      <c r="D12" s="14">
        <v>723558501</v>
      </c>
      <c r="E12" s="14">
        <v>271036463.86000001</v>
      </c>
      <c r="F12" s="14">
        <v>271036463.86000001</v>
      </c>
      <c r="G12" s="15">
        <v>-452522037.13999999</v>
      </c>
    </row>
    <row r="13" spans="1:7" x14ac:dyDescent="0.25">
      <c r="A13" s="13" t="s">
        <v>185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x14ac:dyDescent="0.25">
      <c r="A14" s="13" t="s">
        <v>186</v>
      </c>
      <c r="B14" s="14">
        <v>1460330</v>
      </c>
      <c r="C14" s="14">
        <v>0</v>
      </c>
      <c r="D14" s="14">
        <v>1460330</v>
      </c>
      <c r="E14" s="14">
        <v>18235786.02</v>
      </c>
      <c r="F14" s="14">
        <v>18235786.02</v>
      </c>
      <c r="G14" s="15">
        <v>16775456.02</v>
      </c>
    </row>
    <row r="15" spans="1:7" x14ac:dyDescent="0.25">
      <c r="A15" s="13" t="s">
        <v>187</v>
      </c>
      <c r="B15" s="14">
        <v>34959099</v>
      </c>
      <c r="C15" s="14">
        <v>0</v>
      </c>
      <c r="D15" s="14">
        <v>34959099</v>
      </c>
      <c r="E15" s="14">
        <v>3345408.66</v>
      </c>
      <c r="F15" s="14">
        <v>3345408.66</v>
      </c>
      <c r="G15" s="15">
        <v>-31613690.34</v>
      </c>
    </row>
    <row r="16" spans="1:7" x14ac:dyDescent="0.25">
      <c r="A16" s="13" t="s">
        <v>188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186</v>
      </c>
      <c r="B17" s="14">
        <v>540580004</v>
      </c>
      <c r="C17" s="14">
        <v>0</v>
      </c>
      <c r="D17" s="14">
        <v>540580004</v>
      </c>
      <c r="E17" s="14">
        <v>91584709.379999995</v>
      </c>
      <c r="F17" s="14">
        <v>91584709.379999995</v>
      </c>
      <c r="G17" s="15">
        <v>-448995294.62</v>
      </c>
    </row>
    <row r="18" spans="1:8" x14ac:dyDescent="0.25">
      <c r="A18" s="13" t="s">
        <v>187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189</v>
      </c>
      <c r="B19" s="14">
        <v>2611162970</v>
      </c>
      <c r="C19" s="14">
        <v>0</v>
      </c>
      <c r="D19" s="14">
        <v>2611162970</v>
      </c>
      <c r="E19" s="14">
        <v>0</v>
      </c>
      <c r="F19" s="14">
        <v>0</v>
      </c>
      <c r="G19" s="15">
        <v>-2611162970</v>
      </c>
    </row>
    <row r="20" spans="1:8" x14ac:dyDescent="0.25">
      <c r="A20" s="13" t="s">
        <v>155</v>
      </c>
      <c r="B20" s="14">
        <v>29229904806</v>
      </c>
      <c r="C20" s="14">
        <v>0</v>
      </c>
      <c r="D20" s="14">
        <v>29229904806</v>
      </c>
      <c r="E20" s="14">
        <v>5595195321.8599997</v>
      </c>
      <c r="F20" s="14">
        <v>5595195321.8599997</v>
      </c>
      <c r="G20" s="15">
        <v>-23634709484.139999</v>
      </c>
    </row>
    <row r="21" spans="1:8" x14ac:dyDescent="0.25">
      <c r="A21" s="13" t="s">
        <v>124</v>
      </c>
      <c r="B21" s="14">
        <v>1753860445</v>
      </c>
      <c r="C21" s="14">
        <v>0</v>
      </c>
      <c r="D21" s="14">
        <v>1753860445</v>
      </c>
      <c r="E21" s="14">
        <v>382694500</v>
      </c>
      <c r="F21" s="14">
        <v>382694500</v>
      </c>
      <c r="G21" s="15">
        <v>-1371165945</v>
      </c>
    </row>
    <row r="22" spans="1:8" x14ac:dyDescent="0.25">
      <c r="A22" s="13" t="s">
        <v>190</v>
      </c>
      <c r="B22" s="14">
        <v>580322976</v>
      </c>
      <c r="C22" s="14">
        <v>0</v>
      </c>
      <c r="D22" s="14">
        <v>580322976</v>
      </c>
      <c r="E22" s="14">
        <v>0</v>
      </c>
      <c r="F22" s="14">
        <v>0</v>
      </c>
      <c r="G22" s="15">
        <v>-580322976</v>
      </c>
    </row>
    <row r="23" spans="1:8" x14ac:dyDescent="0.25">
      <c r="A23" s="10" t="s">
        <v>191</v>
      </c>
      <c r="B23" s="11">
        <v>36939345406</v>
      </c>
      <c r="C23" s="11">
        <v>0</v>
      </c>
      <c r="D23" s="11">
        <v>36939345406</v>
      </c>
      <c r="E23" s="11">
        <v>6850637590.1199999</v>
      </c>
      <c r="F23" s="11">
        <v>6850637590.1199999</v>
      </c>
      <c r="G23" s="12">
        <v>-30088707815.880001</v>
      </c>
      <c r="H23" s="1"/>
    </row>
    <row r="24" spans="1:8" x14ac:dyDescent="0.25">
      <c r="A24" s="10" t="s">
        <v>192</v>
      </c>
      <c r="B24" s="11">
        <v>33747859460</v>
      </c>
      <c r="C24" s="11">
        <v>0</v>
      </c>
      <c r="D24" s="11">
        <v>33747859460</v>
      </c>
      <c r="E24" s="11">
        <v>6850637590.1199999</v>
      </c>
      <c r="F24" s="11">
        <v>6850637590.1199999</v>
      </c>
      <c r="G24" s="12">
        <v>-26897221869.880001</v>
      </c>
      <c r="H24" s="1"/>
    </row>
    <row r="25" spans="1:8" x14ac:dyDescent="0.25">
      <c r="A25" s="13" t="s">
        <v>193</v>
      </c>
      <c r="B25" s="14">
        <v>1463536275</v>
      </c>
      <c r="C25" s="14">
        <v>0</v>
      </c>
      <c r="D25" s="14">
        <v>1463536275</v>
      </c>
      <c r="E25" s="14">
        <v>488545400.33999997</v>
      </c>
      <c r="F25" s="14">
        <v>488545400.33999997</v>
      </c>
      <c r="G25" s="15">
        <v>-974990874.65999997</v>
      </c>
    </row>
    <row r="26" spans="1:8" x14ac:dyDescent="0.25">
      <c r="A26" s="13" t="s">
        <v>194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3" t="s">
        <v>195</v>
      </c>
      <c r="B27" s="14">
        <v>723558501</v>
      </c>
      <c r="C27" s="14">
        <v>0</v>
      </c>
      <c r="D27" s="14">
        <v>723558501</v>
      </c>
      <c r="E27" s="14">
        <v>271036463.86000001</v>
      </c>
      <c r="F27" s="14">
        <v>271036463.86000001</v>
      </c>
      <c r="G27" s="15">
        <v>-452522037.13999999</v>
      </c>
    </row>
    <row r="28" spans="1:8" x14ac:dyDescent="0.25">
      <c r="A28" s="13" t="s">
        <v>196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197</v>
      </c>
      <c r="B29" s="14">
        <v>1460330</v>
      </c>
      <c r="C29" s="14">
        <v>0</v>
      </c>
      <c r="D29" s="14">
        <v>1460330</v>
      </c>
      <c r="E29" s="14">
        <v>18235786.02</v>
      </c>
      <c r="F29" s="14">
        <v>18235786.02</v>
      </c>
      <c r="G29" s="15">
        <v>16775456.02</v>
      </c>
    </row>
    <row r="30" spans="1:8" x14ac:dyDescent="0.25">
      <c r="A30" s="13" t="s">
        <v>198</v>
      </c>
      <c r="B30" s="14">
        <v>34959099</v>
      </c>
      <c r="C30" s="14">
        <v>0</v>
      </c>
      <c r="D30" s="14">
        <v>34959099</v>
      </c>
      <c r="E30" s="14">
        <v>3345408.66</v>
      </c>
      <c r="F30" s="14">
        <v>3345408.66</v>
      </c>
      <c r="G30" s="15">
        <v>-31613690.34</v>
      </c>
    </row>
    <row r="31" spans="1:8" x14ac:dyDescent="0.25">
      <c r="A31" s="13" t="s">
        <v>199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197</v>
      </c>
      <c r="B32" s="14">
        <v>540580004</v>
      </c>
      <c r="C32" s="14">
        <v>0</v>
      </c>
      <c r="D32" s="14">
        <v>540580004</v>
      </c>
      <c r="E32" s="14">
        <v>91584709.379999995</v>
      </c>
      <c r="F32" s="14">
        <v>91584709.379999995</v>
      </c>
      <c r="G32" s="15">
        <v>-448995294.62</v>
      </c>
    </row>
    <row r="33" spans="1:8" x14ac:dyDescent="0.25">
      <c r="A33" s="13" t="s">
        <v>198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200</v>
      </c>
      <c r="B34" s="14">
        <v>29229904806</v>
      </c>
      <c r="C34" s="14">
        <v>0</v>
      </c>
      <c r="D34" s="14">
        <v>29229904806</v>
      </c>
      <c r="E34" s="14">
        <v>5595195321.8599997</v>
      </c>
      <c r="F34" s="14">
        <v>5595195321.8599997</v>
      </c>
      <c r="G34" s="15">
        <v>-23634709484.139999</v>
      </c>
    </row>
    <row r="35" spans="1:8" x14ac:dyDescent="0.25">
      <c r="A35" s="13" t="s">
        <v>201</v>
      </c>
      <c r="B35" s="14">
        <v>1753860445</v>
      </c>
      <c r="C35" s="14">
        <v>0</v>
      </c>
      <c r="D35" s="14">
        <v>1753860445</v>
      </c>
      <c r="E35" s="14">
        <v>382694500</v>
      </c>
      <c r="F35" s="14">
        <v>382694500</v>
      </c>
      <c r="G35" s="15">
        <v>-1371165945</v>
      </c>
    </row>
    <row r="36" spans="1:8" x14ac:dyDescent="0.25">
      <c r="A36" s="10" t="s">
        <v>202</v>
      </c>
      <c r="B36" s="11">
        <v>2611162970</v>
      </c>
      <c r="C36" s="11">
        <v>0</v>
      </c>
      <c r="D36" s="11">
        <v>2611162970</v>
      </c>
      <c r="E36" s="11">
        <v>0</v>
      </c>
      <c r="F36" s="11">
        <v>0</v>
      </c>
      <c r="G36" s="12">
        <v>-2611162970</v>
      </c>
      <c r="H36" s="1"/>
    </row>
    <row r="37" spans="1:8" x14ac:dyDescent="0.25">
      <c r="A37" s="13" t="s">
        <v>203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204</v>
      </c>
      <c r="B38" s="14">
        <v>2611162970</v>
      </c>
      <c r="C38" s="14">
        <v>0</v>
      </c>
      <c r="D38" s="14">
        <v>2611162970</v>
      </c>
      <c r="E38" s="14">
        <v>0</v>
      </c>
      <c r="F38" s="14">
        <v>0</v>
      </c>
      <c r="G38" s="15">
        <v>-2611162970</v>
      </c>
    </row>
    <row r="39" spans="1:8" x14ac:dyDescent="0.25">
      <c r="A39" s="13" t="s">
        <v>201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0" t="s">
        <v>205</v>
      </c>
      <c r="B40" s="11">
        <v>580322976</v>
      </c>
      <c r="C40" s="11">
        <v>0</v>
      </c>
      <c r="D40" s="11">
        <v>580322976</v>
      </c>
      <c r="E40" s="11">
        <v>0</v>
      </c>
      <c r="F40" s="11">
        <v>0</v>
      </c>
      <c r="G40" s="12">
        <v>-580322976</v>
      </c>
      <c r="H40" s="1"/>
    </row>
    <row r="41" spans="1:8" x14ac:dyDescent="0.25">
      <c r="A41" s="13" t="s">
        <v>206</v>
      </c>
      <c r="B41" s="14">
        <v>580322976</v>
      </c>
      <c r="C41" s="14">
        <v>0</v>
      </c>
      <c r="D41" s="14">
        <v>580322976</v>
      </c>
      <c r="E41" s="14">
        <v>0</v>
      </c>
      <c r="F41" s="14">
        <v>0</v>
      </c>
      <c r="G41" s="15">
        <v>-580322976</v>
      </c>
    </row>
    <row r="42" spans="1:8" x14ac:dyDescent="0.25">
      <c r="A42" s="10" t="s">
        <v>191</v>
      </c>
      <c r="B42" s="11">
        <v>36939345406</v>
      </c>
      <c r="C42" s="11">
        <v>0</v>
      </c>
      <c r="D42" s="11">
        <v>36939345406</v>
      </c>
      <c r="E42" s="11">
        <v>6850637590.1199999</v>
      </c>
      <c r="F42" s="11">
        <v>6850637590.1199999</v>
      </c>
      <c r="G42" s="12">
        <v>-30088707815.880001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25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>
      <selection activeCell="A7" sqref="A7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6" width="15.7109375" customWidth="1"/>
    <col min="7" max="7" width="16.85546875" bestFit="1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207</v>
      </c>
      <c r="B2" s="22"/>
      <c r="C2" s="22"/>
      <c r="D2" s="22"/>
      <c r="E2" s="22"/>
      <c r="F2" s="22"/>
      <c r="G2" s="22"/>
    </row>
    <row r="3" spans="1:7" x14ac:dyDescent="0.25">
      <c r="A3" s="22" t="s">
        <v>1</v>
      </c>
      <c r="B3" s="22"/>
      <c r="C3" s="22"/>
      <c r="D3" s="22"/>
      <c r="E3" s="22"/>
      <c r="F3" s="22"/>
      <c r="G3" s="22"/>
    </row>
    <row r="4" spans="1:7" x14ac:dyDescent="0.25">
      <c r="A4" s="22" t="s">
        <v>173</v>
      </c>
      <c r="B4" s="22"/>
      <c r="C4" s="22"/>
      <c r="D4" s="22"/>
      <c r="E4" s="22"/>
      <c r="F4" s="22"/>
      <c r="G4" s="22"/>
    </row>
    <row r="5" spans="1:7" x14ac:dyDescent="0.25">
      <c r="A5" s="22" t="s">
        <v>3</v>
      </c>
      <c r="B5" s="22"/>
      <c r="C5" s="22"/>
      <c r="D5" s="22"/>
      <c r="E5" s="22"/>
      <c r="F5" s="22"/>
      <c r="G5" s="22"/>
    </row>
    <row r="6" spans="1:7" x14ac:dyDescent="0.25">
      <c r="A6" s="22" t="s">
        <v>4</v>
      </c>
      <c r="B6" s="22"/>
      <c r="C6" s="22"/>
      <c r="D6" s="22"/>
      <c r="E6" s="22"/>
      <c r="F6" s="22"/>
      <c r="G6" s="22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7" x14ac:dyDescent="0.25">
      <c r="A9" s="19"/>
      <c r="B9" s="20">
        <v>1</v>
      </c>
      <c r="C9" s="20">
        <v>2</v>
      </c>
      <c r="D9" s="20" t="s">
        <v>32</v>
      </c>
      <c r="E9" s="20">
        <v>4</v>
      </c>
      <c r="F9" s="20">
        <v>5</v>
      </c>
      <c r="G9" s="21" t="s">
        <v>33</v>
      </c>
    </row>
    <row r="10" spans="1:7" x14ac:dyDescent="0.25">
      <c r="A10" s="10" t="s">
        <v>5</v>
      </c>
      <c r="B10" s="11">
        <v>36939345402</v>
      </c>
      <c r="C10" s="11">
        <f t="shared" ref="B10:G10" si="0">SUM(C11:C21)</f>
        <v>551426218.62</v>
      </c>
      <c r="D10" s="11">
        <f>+B10+C10</f>
        <v>37490771620.620003</v>
      </c>
      <c r="E10" s="11">
        <f t="shared" si="0"/>
        <v>6573775676.1999998</v>
      </c>
      <c r="F10" s="11">
        <f t="shared" si="0"/>
        <v>5958396643.6099997</v>
      </c>
      <c r="G10" s="12">
        <f>+D10-E10</f>
        <v>30916995944.420002</v>
      </c>
    </row>
    <row r="11" spans="1:7" x14ac:dyDescent="0.25">
      <c r="A11" s="13" t="s">
        <v>174</v>
      </c>
      <c r="B11" s="14">
        <v>36939345402</v>
      </c>
      <c r="C11" s="14">
        <v>551426218.62</v>
      </c>
      <c r="D11" s="11">
        <f>+B11+C11</f>
        <v>37490771620.620003</v>
      </c>
      <c r="E11" s="14">
        <v>6573775676.1999998</v>
      </c>
      <c r="F11" s="14">
        <v>5958396643.6099997</v>
      </c>
      <c r="G11" s="12">
        <f>+D11-E11</f>
        <v>30916995944.420002</v>
      </c>
    </row>
    <row r="12" spans="1:7" x14ac:dyDescent="0.25">
      <c r="A12" s="16"/>
      <c r="B12" s="17"/>
      <c r="C12" s="17"/>
      <c r="D12" s="17"/>
      <c r="E12" s="17"/>
      <c r="F12" s="17"/>
      <c r="G12" s="18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7" sqref="A7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6" width="15.7109375" customWidth="1"/>
    <col min="7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167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3" t="s">
        <v>168</v>
      </c>
      <c r="B10" s="14">
        <v>25897843733</v>
      </c>
      <c r="C10" s="14">
        <v>402793196.06999999</v>
      </c>
      <c r="D10" s="11">
        <f>+B10+C10</f>
        <v>26300636929.07</v>
      </c>
      <c r="E10" s="14">
        <v>4782357902.6300001</v>
      </c>
      <c r="F10" s="14">
        <v>4294285458.5300002</v>
      </c>
      <c r="G10" s="12">
        <f>+D10-E10</f>
        <v>21518279026.439999</v>
      </c>
    </row>
    <row r="11" spans="1:8" x14ac:dyDescent="0.25">
      <c r="A11" s="13" t="s">
        <v>169</v>
      </c>
      <c r="B11" s="14">
        <v>4715135319</v>
      </c>
      <c r="C11" s="14">
        <v>147526568.55000001</v>
      </c>
      <c r="D11" s="11">
        <f t="shared" ref="D11:D15" si="0">+B11+C11</f>
        <v>4862661887.5500002</v>
      </c>
      <c r="E11" s="14">
        <v>274995751.11000001</v>
      </c>
      <c r="F11" s="14">
        <v>149913612.11000001</v>
      </c>
      <c r="G11" s="12">
        <f t="shared" ref="G11:G15" si="1">+D11-E11</f>
        <v>4587666136.4400005</v>
      </c>
    </row>
    <row r="12" spans="1:8" x14ac:dyDescent="0.25">
      <c r="A12" s="13" t="s">
        <v>170</v>
      </c>
      <c r="B12" s="14">
        <v>210577491</v>
      </c>
      <c r="C12" s="14">
        <v>0</v>
      </c>
      <c r="D12" s="11">
        <f t="shared" si="0"/>
        <v>210577491</v>
      </c>
      <c r="E12" s="14">
        <v>45176750.729999997</v>
      </c>
      <c r="F12" s="14">
        <v>45176750.729999997</v>
      </c>
      <c r="G12" s="12">
        <f t="shared" si="1"/>
        <v>165400740.27000001</v>
      </c>
    </row>
    <row r="13" spans="1:8" x14ac:dyDescent="0.25">
      <c r="A13" s="13" t="s">
        <v>171</v>
      </c>
      <c r="B13" s="14">
        <v>653500000</v>
      </c>
      <c r="C13" s="14">
        <v>0</v>
      </c>
      <c r="D13" s="11">
        <f t="shared" si="0"/>
        <v>653500000</v>
      </c>
      <c r="E13" s="14">
        <v>139829188.25</v>
      </c>
      <c r="F13" s="14">
        <v>137604738.75999999</v>
      </c>
      <c r="G13" s="12">
        <f t="shared" si="1"/>
        <v>513670811.75</v>
      </c>
    </row>
    <row r="14" spans="1:8" x14ac:dyDescent="0.25">
      <c r="A14" s="13" t="s">
        <v>172</v>
      </c>
      <c r="B14" s="14">
        <v>5462288859</v>
      </c>
      <c r="C14" s="14">
        <v>1106454</v>
      </c>
      <c r="D14" s="11">
        <f t="shared" si="0"/>
        <v>5463395313</v>
      </c>
      <c r="E14" s="14">
        <v>1331416083.48</v>
      </c>
      <c r="F14" s="14">
        <v>1331416083.48</v>
      </c>
      <c r="G14" s="12">
        <f t="shared" si="1"/>
        <v>4131979229.52</v>
      </c>
    </row>
    <row r="15" spans="1:8" x14ac:dyDescent="0.25">
      <c r="A15" s="10" t="s">
        <v>63</v>
      </c>
      <c r="B15" s="11">
        <v>36939345402</v>
      </c>
      <c r="C15" s="11">
        <v>551426218.62</v>
      </c>
      <c r="D15" s="11">
        <f t="shared" si="0"/>
        <v>37490771620.620003</v>
      </c>
      <c r="E15" s="11">
        <v>6573775676.1999998</v>
      </c>
      <c r="F15" s="11">
        <v>5958396643.6099997</v>
      </c>
      <c r="G15" s="12">
        <f t="shared" si="1"/>
        <v>30916995944.420002</v>
      </c>
      <c r="H15" s="1"/>
    </row>
    <row r="16" spans="1:8" x14ac:dyDescent="0.25">
      <c r="A16" s="16"/>
      <c r="B16" s="17"/>
      <c r="C16" s="17"/>
      <c r="D16" s="17"/>
      <c r="E16" s="17"/>
      <c r="F16" s="17"/>
      <c r="G16" s="18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4" workbookViewId="0">
      <selection activeCell="A7" sqref="A7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6" width="15.7109375" customWidth="1"/>
    <col min="7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96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97</v>
      </c>
      <c r="B10" s="11">
        <v>10081164730</v>
      </c>
      <c r="C10" s="11">
        <v>-25719895.98</v>
      </c>
      <c r="D10" s="11">
        <f>+B10+C10</f>
        <v>10055444834.02</v>
      </c>
      <c r="E10" s="11">
        <v>1904957703.76</v>
      </c>
      <c r="F10" s="11">
        <v>1822967388.6800001</v>
      </c>
      <c r="G10" s="12">
        <f>+D10-E10</f>
        <v>8150487130.2600002</v>
      </c>
      <c r="H10" s="1"/>
    </row>
    <row r="11" spans="1:8" x14ac:dyDescent="0.25">
      <c r="A11" s="13" t="s">
        <v>98</v>
      </c>
      <c r="B11" s="14">
        <v>5450670123</v>
      </c>
      <c r="C11" s="14">
        <v>8517615.3599999994</v>
      </c>
      <c r="D11" s="11">
        <f t="shared" ref="D11:D74" si="0">+B11+C11</f>
        <v>5459187738.3599997</v>
      </c>
      <c r="E11" s="14">
        <v>1038471601.64</v>
      </c>
      <c r="F11" s="14">
        <v>1038471601.64</v>
      </c>
      <c r="G11" s="12">
        <f t="shared" ref="G11:G74" si="1">+D11-E11</f>
        <v>4420716136.7199993</v>
      </c>
    </row>
    <row r="12" spans="1:8" x14ac:dyDescent="0.25">
      <c r="A12" s="13" t="s">
        <v>99</v>
      </c>
      <c r="B12" s="14">
        <v>613533476</v>
      </c>
      <c r="C12" s="14">
        <v>10445933.93</v>
      </c>
      <c r="D12" s="11">
        <f t="shared" si="0"/>
        <v>623979409.92999995</v>
      </c>
      <c r="E12" s="14">
        <v>155721518.21000001</v>
      </c>
      <c r="F12" s="14">
        <v>155435614.77000001</v>
      </c>
      <c r="G12" s="12">
        <f t="shared" si="1"/>
        <v>468257891.71999991</v>
      </c>
    </row>
    <row r="13" spans="1:8" x14ac:dyDescent="0.25">
      <c r="A13" s="13" t="s">
        <v>100</v>
      </c>
      <c r="B13" s="14">
        <v>1440689622</v>
      </c>
      <c r="C13" s="14">
        <v>-3136567.67</v>
      </c>
      <c r="D13" s="11">
        <f t="shared" si="0"/>
        <v>1437553054.3299999</v>
      </c>
      <c r="E13" s="14">
        <v>254616563.96000001</v>
      </c>
      <c r="F13" s="14">
        <v>254586498.96000001</v>
      </c>
      <c r="G13" s="12">
        <f t="shared" si="1"/>
        <v>1182936490.3699999</v>
      </c>
    </row>
    <row r="14" spans="1:8" x14ac:dyDescent="0.25">
      <c r="A14" s="13" t="s">
        <v>101</v>
      </c>
      <c r="B14" s="14">
        <v>712117269</v>
      </c>
      <c r="C14" s="14">
        <v>3524979.4</v>
      </c>
      <c r="D14" s="11">
        <f t="shared" si="0"/>
        <v>715642248.39999998</v>
      </c>
      <c r="E14" s="14">
        <v>159107943.34</v>
      </c>
      <c r="F14" s="14">
        <v>94153596.700000003</v>
      </c>
      <c r="G14" s="12">
        <f t="shared" si="1"/>
        <v>556534305.05999994</v>
      </c>
    </row>
    <row r="15" spans="1:8" x14ac:dyDescent="0.25">
      <c r="A15" s="13" t="s">
        <v>102</v>
      </c>
      <c r="B15" s="14">
        <v>647329358</v>
      </c>
      <c r="C15" s="14">
        <v>-3922622</v>
      </c>
      <c r="D15" s="11">
        <f t="shared" si="0"/>
        <v>643406736</v>
      </c>
      <c r="E15" s="14">
        <v>164778908.97999999</v>
      </c>
      <c r="F15" s="14">
        <v>148058908.97999999</v>
      </c>
      <c r="G15" s="12">
        <f t="shared" si="1"/>
        <v>478627827.01999998</v>
      </c>
    </row>
    <row r="16" spans="1:8" x14ac:dyDescent="0.25">
      <c r="A16" s="13" t="s">
        <v>103</v>
      </c>
      <c r="B16" s="14">
        <v>219638885</v>
      </c>
      <c r="C16" s="14">
        <v>-46167152</v>
      </c>
      <c r="D16" s="11">
        <f t="shared" si="0"/>
        <v>173471733</v>
      </c>
      <c r="E16" s="14">
        <v>0</v>
      </c>
      <c r="F16" s="14">
        <v>0</v>
      </c>
      <c r="G16" s="12">
        <f t="shared" si="1"/>
        <v>173471733</v>
      </c>
    </row>
    <row r="17" spans="1:8" x14ac:dyDescent="0.25">
      <c r="A17" s="13" t="s">
        <v>104</v>
      </c>
      <c r="B17" s="14">
        <v>997185997</v>
      </c>
      <c r="C17" s="14">
        <v>5017917</v>
      </c>
      <c r="D17" s="11">
        <f t="shared" si="0"/>
        <v>1002203914</v>
      </c>
      <c r="E17" s="14">
        <v>132261167.63</v>
      </c>
      <c r="F17" s="14">
        <v>132261167.63</v>
      </c>
      <c r="G17" s="12">
        <f t="shared" si="1"/>
        <v>869942746.37</v>
      </c>
    </row>
    <row r="18" spans="1:8" x14ac:dyDescent="0.25">
      <c r="A18" s="10" t="s">
        <v>105</v>
      </c>
      <c r="B18" s="11">
        <v>634389808</v>
      </c>
      <c r="C18" s="11">
        <v>268458.65999999997</v>
      </c>
      <c r="D18" s="11">
        <f t="shared" si="0"/>
        <v>634658266.65999997</v>
      </c>
      <c r="E18" s="11">
        <v>89205471.530000001</v>
      </c>
      <c r="F18" s="11">
        <v>58617597.399999999</v>
      </c>
      <c r="G18" s="12">
        <f t="shared" si="1"/>
        <v>545452795.13</v>
      </c>
      <c r="H18" s="1"/>
    </row>
    <row r="19" spans="1:8" ht="26.25" x14ac:dyDescent="0.25">
      <c r="A19" s="13" t="s">
        <v>106</v>
      </c>
      <c r="B19" s="14">
        <v>100605190</v>
      </c>
      <c r="C19" s="14">
        <v>-408252.58</v>
      </c>
      <c r="D19" s="11">
        <f t="shared" si="0"/>
        <v>100196937.42</v>
      </c>
      <c r="E19" s="14">
        <v>9172007.8300000001</v>
      </c>
      <c r="F19" s="14">
        <v>4461002.13</v>
      </c>
      <c r="G19" s="12">
        <f t="shared" si="1"/>
        <v>91024929.590000004</v>
      </c>
    </row>
    <row r="20" spans="1:8" x14ac:dyDescent="0.25">
      <c r="A20" s="13" t="s">
        <v>107</v>
      </c>
      <c r="B20" s="14">
        <v>168918031</v>
      </c>
      <c r="C20" s="14">
        <v>1280061.8</v>
      </c>
      <c r="D20" s="11">
        <f t="shared" si="0"/>
        <v>170198092.80000001</v>
      </c>
      <c r="E20" s="14">
        <v>26279507.489999998</v>
      </c>
      <c r="F20" s="14">
        <v>23051041.440000001</v>
      </c>
      <c r="G20" s="12">
        <f t="shared" si="1"/>
        <v>143918585.31</v>
      </c>
    </row>
    <row r="21" spans="1:8" x14ac:dyDescent="0.25">
      <c r="A21" s="13" t="s">
        <v>108</v>
      </c>
      <c r="B21" s="14">
        <v>82400</v>
      </c>
      <c r="C21" s="14">
        <v>-6976</v>
      </c>
      <c r="D21" s="11">
        <f t="shared" si="0"/>
        <v>75424</v>
      </c>
      <c r="E21" s="14">
        <v>378.8</v>
      </c>
      <c r="F21" s="14">
        <v>378.8</v>
      </c>
      <c r="G21" s="12">
        <f t="shared" si="1"/>
        <v>75045.2</v>
      </c>
    </row>
    <row r="22" spans="1:8" x14ac:dyDescent="0.25">
      <c r="A22" s="13" t="s">
        <v>109</v>
      </c>
      <c r="B22" s="14">
        <v>21564562</v>
      </c>
      <c r="C22" s="14">
        <v>1658010.54</v>
      </c>
      <c r="D22" s="11">
        <f t="shared" si="0"/>
        <v>23222572.539999999</v>
      </c>
      <c r="E22" s="14">
        <v>3212061.04</v>
      </c>
      <c r="F22" s="14">
        <v>1640505.36</v>
      </c>
      <c r="G22" s="12">
        <f t="shared" si="1"/>
        <v>20010511.5</v>
      </c>
    </row>
    <row r="23" spans="1:8" x14ac:dyDescent="0.25">
      <c r="A23" s="13" t="s">
        <v>110</v>
      </c>
      <c r="B23" s="14">
        <v>9354960</v>
      </c>
      <c r="C23" s="14">
        <v>533798.12</v>
      </c>
      <c r="D23" s="11">
        <f t="shared" si="0"/>
        <v>9888758.1199999992</v>
      </c>
      <c r="E23" s="14">
        <v>1583406.26</v>
      </c>
      <c r="F23" s="14">
        <v>536815</v>
      </c>
      <c r="G23" s="12">
        <f t="shared" si="1"/>
        <v>8305351.8599999994</v>
      </c>
    </row>
    <row r="24" spans="1:8" x14ac:dyDescent="0.25">
      <c r="A24" s="13" t="s">
        <v>111</v>
      </c>
      <c r="B24" s="14">
        <v>209686004</v>
      </c>
      <c r="C24" s="14">
        <v>128236</v>
      </c>
      <c r="D24" s="11">
        <f t="shared" si="0"/>
        <v>209814240</v>
      </c>
      <c r="E24" s="14">
        <v>37220480.280000001</v>
      </c>
      <c r="F24" s="14">
        <v>24679558.5</v>
      </c>
      <c r="G24" s="12">
        <f t="shared" si="1"/>
        <v>172593759.72</v>
      </c>
    </row>
    <row r="25" spans="1:8" x14ac:dyDescent="0.25">
      <c r="A25" s="13" t="s">
        <v>112</v>
      </c>
      <c r="B25" s="14">
        <v>54854702</v>
      </c>
      <c r="C25" s="14">
        <v>1673597.5</v>
      </c>
      <c r="D25" s="11">
        <f t="shared" si="0"/>
        <v>56528299.5</v>
      </c>
      <c r="E25" s="14">
        <v>4751385.49</v>
      </c>
      <c r="F25" s="14">
        <v>262886.43</v>
      </c>
      <c r="G25" s="12">
        <f t="shared" si="1"/>
        <v>51776914.009999998</v>
      </c>
    </row>
    <row r="26" spans="1:8" x14ac:dyDescent="0.25">
      <c r="A26" s="13" t="s">
        <v>113</v>
      </c>
      <c r="B26" s="14">
        <v>400000</v>
      </c>
      <c r="C26" s="14">
        <v>10049</v>
      </c>
      <c r="D26" s="11">
        <f t="shared" si="0"/>
        <v>410049</v>
      </c>
      <c r="E26" s="14">
        <v>10048.5</v>
      </c>
      <c r="F26" s="14">
        <v>0</v>
      </c>
      <c r="G26" s="12">
        <f t="shared" si="1"/>
        <v>400000.5</v>
      </c>
    </row>
    <row r="27" spans="1:8" x14ac:dyDescent="0.25">
      <c r="A27" s="13" t="s">
        <v>114</v>
      </c>
      <c r="B27" s="14">
        <v>68923959</v>
      </c>
      <c r="C27" s="14">
        <v>-4600065.72</v>
      </c>
      <c r="D27" s="11">
        <f t="shared" si="0"/>
        <v>64323893.280000001</v>
      </c>
      <c r="E27" s="14">
        <v>6976195.8399999999</v>
      </c>
      <c r="F27" s="14">
        <v>3985409.74</v>
      </c>
      <c r="G27" s="12">
        <f t="shared" si="1"/>
        <v>57347697.439999998</v>
      </c>
    </row>
    <row r="28" spans="1:8" x14ac:dyDescent="0.25">
      <c r="A28" s="10" t="s">
        <v>115</v>
      </c>
      <c r="B28" s="11">
        <v>1582172820</v>
      </c>
      <c r="C28" s="11">
        <v>69681022.370000005</v>
      </c>
      <c r="D28" s="11">
        <f t="shared" si="0"/>
        <v>1651853842.3699999</v>
      </c>
      <c r="E28" s="11">
        <v>311190939.33999997</v>
      </c>
      <c r="F28" s="11">
        <v>222003321.38999999</v>
      </c>
      <c r="G28" s="12">
        <f t="shared" si="1"/>
        <v>1340662903.03</v>
      </c>
      <c r="H28" s="1"/>
    </row>
    <row r="29" spans="1:8" x14ac:dyDescent="0.25">
      <c r="A29" s="13" t="s">
        <v>116</v>
      </c>
      <c r="B29" s="14">
        <v>234910852</v>
      </c>
      <c r="C29" s="14">
        <v>733675</v>
      </c>
      <c r="D29" s="11">
        <f t="shared" si="0"/>
        <v>235644527</v>
      </c>
      <c r="E29" s="14">
        <v>37402804.270000003</v>
      </c>
      <c r="F29" s="14">
        <v>35530622.780000001</v>
      </c>
      <c r="G29" s="12">
        <f t="shared" si="1"/>
        <v>198241722.72999999</v>
      </c>
    </row>
    <row r="30" spans="1:8" x14ac:dyDescent="0.25">
      <c r="A30" s="13" t="s">
        <v>117</v>
      </c>
      <c r="B30" s="14">
        <v>181603156</v>
      </c>
      <c r="C30" s="14">
        <v>5332355.0199999996</v>
      </c>
      <c r="D30" s="11">
        <f t="shared" si="0"/>
        <v>186935511.02000001</v>
      </c>
      <c r="E30" s="14">
        <v>38847157.090000004</v>
      </c>
      <c r="F30" s="14">
        <v>25639802.280000001</v>
      </c>
      <c r="G30" s="12">
        <f t="shared" si="1"/>
        <v>148088353.93000001</v>
      </c>
    </row>
    <row r="31" spans="1:8" x14ac:dyDescent="0.25">
      <c r="A31" s="13" t="s">
        <v>118</v>
      </c>
      <c r="B31" s="14">
        <v>320788999</v>
      </c>
      <c r="C31" s="14">
        <v>14143421.060000001</v>
      </c>
      <c r="D31" s="11">
        <f t="shared" si="0"/>
        <v>334932420.06</v>
      </c>
      <c r="E31" s="14">
        <v>43274184.049999997</v>
      </c>
      <c r="F31" s="14">
        <v>28175864.43</v>
      </c>
      <c r="G31" s="12">
        <f t="shared" si="1"/>
        <v>291658236.00999999</v>
      </c>
    </row>
    <row r="32" spans="1:8" x14ac:dyDescent="0.25">
      <c r="A32" s="13" t="s">
        <v>119</v>
      </c>
      <c r="B32" s="14">
        <v>57260079</v>
      </c>
      <c r="C32" s="14">
        <v>745853.2</v>
      </c>
      <c r="D32" s="11">
        <f t="shared" si="0"/>
        <v>58005932.200000003</v>
      </c>
      <c r="E32" s="14">
        <v>4741743.5599999996</v>
      </c>
      <c r="F32" s="14">
        <v>2964214.23</v>
      </c>
      <c r="G32" s="12">
        <f t="shared" si="1"/>
        <v>53264188.640000001</v>
      </c>
    </row>
    <row r="33" spans="1:8" x14ac:dyDescent="0.25">
      <c r="A33" s="13" t="s">
        <v>120</v>
      </c>
      <c r="B33" s="14">
        <v>288994460</v>
      </c>
      <c r="C33" s="14">
        <v>13540792.4</v>
      </c>
      <c r="D33" s="11">
        <f t="shared" si="0"/>
        <v>302535252.39999998</v>
      </c>
      <c r="E33" s="14">
        <v>61352265.890000001</v>
      </c>
      <c r="F33" s="14">
        <v>43946340.049999997</v>
      </c>
      <c r="G33" s="12">
        <f t="shared" si="1"/>
        <v>241182986.50999999</v>
      </c>
    </row>
    <row r="34" spans="1:8" x14ac:dyDescent="0.25">
      <c r="A34" s="13" t="s">
        <v>121</v>
      </c>
      <c r="B34" s="14">
        <v>238770013</v>
      </c>
      <c r="C34" s="14">
        <v>1373286.04</v>
      </c>
      <c r="D34" s="11">
        <f t="shared" si="0"/>
        <v>240143299.03999999</v>
      </c>
      <c r="E34" s="14">
        <v>18098042.84</v>
      </c>
      <c r="F34" s="14">
        <v>2783433.6</v>
      </c>
      <c r="G34" s="12">
        <f t="shared" si="1"/>
        <v>222045256.19999999</v>
      </c>
    </row>
    <row r="35" spans="1:8" x14ac:dyDescent="0.25">
      <c r="A35" s="13" t="s">
        <v>122</v>
      </c>
      <c r="B35" s="14">
        <v>75653668</v>
      </c>
      <c r="C35" s="14">
        <v>-2972515</v>
      </c>
      <c r="D35" s="11">
        <f t="shared" si="0"/>
        <v>72681153</v>
      </c>
      <c r="E35" s="14">
        <v>9597183.8100000005</v>
      </c>
      <c r="F35" s="14">
        <v>6864027.0499999998</v>
      </c>
      <c r="G35" s="12">
        <f t="shared" si="1"/>
        <v>63083969.189999998</v>
      </c>
    </row>
    <row r="36" spans="1:8" x14ac:dyDescent="0.25">
      <c r="A36" s="13" t="s">
        <v>123</v>
      </c>
      <c r="B36" s="14">
        <v>100509968</v>
      </c>
      <c r="C36" s="14">
        <v>14665458.59</v>
      </c>
      <c r="D36" s="11">
        <f t="shared" si="0"/>
        <v>115175426.59</v>
      </c>
      <c r="E36" s="14">
        <v>19489833.890000001</v>
      </c>
      <c r="F36" s="14">
        <v>5602507.9000000004</v>
      </c>
      <c r="G36" s="12">
        <f t="shared" si="1"/>
        <v>95685592.700000003</v>
      </c>
    </row>
    <row r="37" spans="1:8" x14ac:dyDescent="0.25">
      <c r="A37" s="13" t="s">
        <v>73</v>
      </c>
      <c r="B37" s="14">
        <v>83681625</v>
      </c>
      <c r="C37" s="14">
        <v>22118696.059999999</v>
      </c>
      <c r="D37" s="11">
        <f t="shared" si="0"/>
        <v>105800321.06</v>
      </c>
      <c r="E37" s="14">
        <v>78387723.939999998</v>
      </c>
      <c r="F37" s="14">
        <v>70496509.069999993</v>
      </c>
      <c r="G37" s="12">
        <f t="shared" si="1"/>
        <v>27412597.120000005</v>
      </c>
    </row>
    <row r="38" spans="1:8" x14ac:dyDescent="0.25">
      <c r="A38" s="10" t="s">
        <v>124</v>
      </c>
      <c r="B38" s="11">
        <v>17884990135</v>
      </c>
      <c r="C38" s="11">
        <v>368824421.62</v>
      </c>
      <c r="D38" s="11">
        <f t="shared" si="0"/>
        <v>18253814556.619999</v>
      </c>
      <c r="E38" s="11">
        <v>2822362154.1100001</v>
      </c>
      <c r="F38" s="11">
        <v>2440888128.6799998</v>
      </c>
      <c r="G38" s="12">
        <f t="shared" si="1"/>
        <v>15431452402.509998</v>
      </c>
      <c r="H38" s="1"/>
    </row>
    <row r="39" spans="1:8" x14ac:dyDescent="0.25">
      <c r="A39" s="13" t="s">
        <v>125</v>
      </c>
      <c r="B39" s="14">
        <v>13989523428</v>
      </c>
      <c r="C39" s="14">
        <v>296729229.22000003</v>
      </c>
      <c r="D39" s="11">
        <f t="shared" si="0"/>
        <v>14286252657.219999</v>
      </c>
      <c r="E39" s="14">
        <v>2410780021.3200002</v>
      </c>
      <c r="F39" s="14">
        <v>2157228709.3000002</v>
      </c>
      <c r="G39" s="12">
        <f t="shared" si="1"/>
        <v>11875472635.9</v>
      </c>
    </row>
    <row r="40" spans="1:8" x14ac:dyDescent="0.25">
      <c r="A40" s="13" t="s">
        <v>126</v>
      </c>
      <c r="B40" s="14">
        <v>5015000</v>
      </c>
      <c r="C40" s="14">
        <v>0</v>
      </c>
      <c r="D40" s="11">
        <f t="shared" si="0"/>
        <v>5015000</v>
      </c>
      <c r="E40" s="14">
        <v>753750</v>
      </c>
      <c r="F40" s="14">
        <v>753750</v>
      </c>
      <c r="G40" s="12">
        <f t="shared" si="1"/>
        <v>4261250</v>
      </c>
    </row>
    <row r="41" spans="1:8" x14ac:dyDescent="0.25">
      <c r="A41" s="13" t="s">
        <v>127</v>
      </c>
      <c r="B41" s="14">
        <v>1633454035</v>
      </c>
      <c r="C41" s="14">
        <v>36038435</v>
      </c>
      <c r="D41" s="11">
        <f t="shared" si="0"/>
        <v>1669492470</v>
      </c>
      <c r="E41" s="14">
        <v>120053866.56</v>
      </c>
      <c r="F41" s="14">
        <v>57175346.509999998</v>
      </c>
      <c r="G41" s="12">
        <f t="shared" si="1"/>
        <v>1549438603.4400001</v>
      </c>
    </row>
    <row r="42" spans="1:8" x14ac:dyDescent="0.25">
      <c r="A42" s="13" t="s">
        <v>128</v>
      </c>
      <c r="B42" s="14">
        <v>658837007</v>
      </c>
      <c r="C42" s="14">
        <v>34215731.399999999</v>
      </c>
      <c r="D42" s="11">
        <f t="shared" si="0"/>
        <v>693052738.39999998</v>
      </c>
      <c r="E42" s="14">
        <v>98232600.739999995</v>
      </c>
      <c r="F42" s="14">
        <v>79784729.409999996</v>
      </c>
      <c r="G42" s="12">
        <f t="shared" si="1"/>
        <v>594820137.65999997</v>
      </c>
    </row>
    <row r="43" spans="1:8" x14ac:dyDescent="0.25">
      <c r="A43" s="13" t="s">
        <v>54</v>
      </c>
      <c r="B43" s="14">
        <v>993835524</v>
      </c>
      <c r="C43" s="14">
        <v>0</v>
      </c>
      <c r="D43" s="11">
        <f t="shared" si="0"/>
        <v>993835524</v>
      </c>
      <c r="E43" s="14">
        <v>139643719.49000001</v>
      </c>
      <c r="F43" s="14">
        <v>137513799.46000001</v>
      </c>
      <c r="G43" s="12">
        <f t="shared" si="1"/>
        <v>854191804.50999999</v>
      </c>
    </row>
    <row r="44" spans="1:8" x14ac:dyDescent="0.25">
      <c r="A44" s="13" t="s">
        <v>129</v>
      </c>
      <c r="B44" s="14">
        <v>30500000</v>
      </c>
      <c r="C44" s="14">
        <v>0</v>
      </c>
      <c r="D44" s="11">
        <f t="shared" si="0"/>
        <v>30500000</v>
      </c>
      <c r="E44" s="14">
        <v>0</v>
      </c>
      <c r="F44" s="14">
        <v>0</v>
      </c>
      <c r="G44" s="12">
        <f t="shared" si="1"/>
        <v>30500000</v>
      </c>
    </row>
    <row r="45" spans="1:8" x14ac:dyDescent="0.25">
      <c r="A45" s="13" t="s">
        <v>130</v>
      </c>
      <c r="B45" s="14">
        <v>482010000</v>
      </c>
      <c r="C45" s="14">
        <v>0</v>
      </c>
      <c r="D45" s="11">
        <f t="shared" si="0"/>
        <v>482010000</v>
      </c>
      <c r="E45" s="14">
        <v>0</v>
      </c>
      <c r="F45" s="14">
        <v>0</v>
      </c>
      <c r="G45" s="12">
        <f t="shared" si="1"/>
        <v>482010000</v>
      </c>
    </row>
    <row r="46" spans="1:8" x14ac:dyDescent="0.25">
      <c r="A46" s="13" t="s">
        <v>131</v>
      </c>
      <c r="B46" s="14">
        <v>91815141</v>
      </c>
      <c r="C46" s="14">
        <v>1841026</v>
      </c>
      <c r="D46" s="11">
        <f t="shared" si="0"/>
        <v>93656167</v>
      </c>
      <c r="E46" s="14">
        <v>52898196</v>
      </c>
      <c r="F46" s="14">
        <v>8431794</v>
      </c>
      <c r="G46" s="12">
        <f t="shared" si="1"/>
        <v>40757971</v>
      </c>
    </row>
    <row r="47" spans="1:8" x14ac:dyDescent="0.25">
      <c r="A47" s="13" t="s">
        <v>132</v>
      </c>
      <c r="B47" s="14">
        <v>0</v>
      </c>
      <c r="C47" s="14">
        <v>0</v>
      </c>
      <c r="D47" s="11">
        <f t="shared" si="0"/>
        <v>0</v>
      </c>
      <c r="E47" s="14">
        <v>0</v>
      </c>
      <c r="F47" s="14">
        <v>0</v>
      </c>
      <c r="G47" s="12">
        <f t="shared" si="1"/>
        <v>0</v>
      </c>
    </row>
    <row r="48" spans="1:8" x14ac:dyDescent="0.25">
      <c r="A48" s="10" t="s">
        <v>133</v>
      </c>
      <c r="B48" s="11">
        <v>89155569</v>
      </c>
      <c r="C48" s="11">
        <v>4677420.32</v>
      </c>
      <c r="D48" s="11">
        <f t="shared" si="0"/>
        <v>93832989.319999993</v>
      </c>
      <c r="E48" s="11">
        <v>40082050</v>
      </c>
      <c r="F48" s="11">
        <v>13082050</v>
      </c>
      <c r="G48" s="12">
        <f t="shared" si="1"/>
        <v>53750939.319999993</v>
      </c>
      <c r="H48" s="1"/>
    </row>
    <row r="49" spans="1:8" x14ac:dyDescent="0.25">
      <c r="A49" s="13" t="s">
        <v>134</v>
      </c>
      <c r="B49" s="14">
        <v>28299673</v>
      </c>
      <c r="C49" s="14">
        <v>490233.32</v>
      </c>
      <c r="D49" s="11">
        <f t="shared" si="0"/>
        <v>28789906.32</v>
      </c>
      <c r="E49" s="14">
        <v>0</v>
      </c>
      <c r="F49" s="14">
        <v>0</v>
      </c>
      <c r="G49" s="12">
        <f t="shared" si="1"/>
        <v>28789906.32</v>
      </c>
    </row>
    <row r="50" spans="1:8" x14ac:dyDescent="0.25">
      <c r="A50" s="13" t="s">
        <v>135</v>
      </c>
      <c r="B50" s="14">
        <v>306431</v>
      </c>
      <c r="C50" s="14">
        <v>200</v>
      </c>
      <c r="D50" s="11">
        <f t="shared" si="0"/>
        <v>306631</v>
      </c>
      <c r="E50" s="14">
        <v>0</v>
      </c>
      <c r="F50" s="14">
        <v>0</v>
      </c>
      <c r="G50" s="12">
        <f t="shared" si="1"/>
        <v>306631</v>
      </c>
    </row>
    <row r="51" spans="1:8" x14ac:dyDescent="0.25">
      <c r="A51" s="13" t="s">
        <v>136</v>
      </c>
      <c r="B51" s="14">
        <v>0</v>
      </c>
      <c r="C51" s="14">
        <v>0</v>
      </c>
      <c r="D51" s="11">
        <f t="shared" si="0"/>
        <v>0</v>
      </c>
      <c r="E51" s="14">
        <v>0</v>
      </c>
      <c r="F51" s="14">
        <v>0</v>
      </c>
      <c r="G51" s="12">
        <f t="shared" si="1"/>
        <v>0</v>
      </c>
    </row>
    <row r="52" spans="1:8" x14ac:dyDescent="0.25">
      <c r="A52" s="13" t="s">
        <v>137</v>
      </c>
      <c r="B52" s="14">
        <v>14854314</v>
      </c>
      <c r="C52" s="14">
        <v>0</v>
      </c>
      <c r="D52" s="11">
        <f t="shared" si="0"/>
        <v>14854314</v>
      </c>
      <c r="E52" s="14">
        <v>0</v>
      </c>
      <c r="F52" s="14">
        <v>0</v>
      </c>
      <c r="G52" s="12">
        <f t="shared" si="1"/>
        <v>14854314</v>
      </c>
    </row>
    <row r="53" spans="1:8" x14ac:dyDescent="0.25">
      <c r="A53" s="13" t="s">
        <v>138</v>
      </c>
      <c r="B53" s="14">
        <v>3356885</v>
      </c>
      <c r="C53" s="14">
        <v>0</v>
      </c>
      <c r="D53" s="11">
        <f t="shared" si="0"/>
        <v>3356885</v>
      </c>
      <c r="E53" s="14">
        <v>0</v>
      </c>
      <c r="F53" s="14">
        <v>0</v>
      </c>
      <c r="G53" s="12">
        <f t="shared" si="1"/>
        <v>3356885</v>
      </c>
    </row>
    <row r="54" spans="1:8" x14ac:dyDescent="0.25">
      <c r="A54" s="13" t="s">
        <v>139</v>
      </c>
      <c r="B54" s="14">
        <v>909243</v>
      </c>
      <c r="C54" s="14">
        <v>104937</v>
      </c>
      <c r="D54" s="11">
        <f t="shared" si="0"/>
        <v>1014180</v>
      </c>
      <c r="E54" s="14">
        <v>0</v>
      </c>
      <c r="F54" s="14">
        <v>0</v>
      </c>
      <c r="G54" s="12">
        <f t="shared" si="1"/>
        <v>1014180</v>
      </c>
    </row>
    <row r="55" spans="1:8" x14ac:dyDescent="0.25">
      <c r="A55" s="13" t="s">
        <v>140</v>
      </c>
      <c r="B55" s="14">
        <v>0</v>
      </c>
      <c r="C55" s="14">
        <v>0</v>
      </c>
      <c r="D55" s="11">
        <f t="shared" si="0"/>
        <v>0</v>
      </c>
      <c r="E55" s="14">
        <v>0</v>
      </c>
      <c r="F55" s="14">
        <v>0</v>
      </c>
      <c r="G55" s="12">
        <f t="shared" si="1"/>
        <v>0</v>
      </c>
    </row>
    <row r="56" spans="1:8" x14ac:dyDescent="0.25">
      <c r="A56" s="13" t="s">
        <v>141</v>
      </c>
      <c r="B56" s="14">
        <v>36000000</v>
      </c>
      <c r="C56" s="14">
        <v>4082050</v>
      </c>
      <c r="D56" s="11">
        <f t="shared" si="0"/>
        <v>40082050</v>
      </c>
      <c r="E56" s="14">
        <v>40082050</v>
      </c>
      <c r="F56" s="14">
        <v>13082050</v>
      </c>
      <c r="G56" s="12">
        <f t="shared" si="1"/>
        <v>0</v>
      </c>
    </row>
    <row r="57" spans="1:8" x14ac:dyDescent="0.25">
      <c r="A57" s="13" t="s">
        <v>142</v>
      </c>
      <c r="B57" s="14">
        <v>5429023</v>
      </c>
      <c r="C57" s="14">
        <v>0</v>
      </c>
      <c r="D57" s="11">
        <f t="shared" si="0"/>
        <v>5429023</v>
      </c>
      <c r="E57" s="14">
        <v>0</v>
      </c>
      <c r="F57" s="14">
        <v>0</v>
      </c>
      <c r="G57" s="12">
        <f t="shared" si="1"/>
        <v>5429023</v>
      </c>
    </row>
    <row r="58" spans="1:8" x14ac:dyDescent="0.25">
      <c r="A58" s="10" t="s">
        <v>143</v>
      </c>
      <c r="B58" s="11">
        <v>1339728175</v>
      </c>
      <c r="C58" s="11">
        <v>47165108.630000003</v>
      </c>
      <c r="D58" s="11">
        <f t="shared" si="0"/>
        <v>1386893283.6300001</v>
      </c>
      <c r="E58" s="11">
        <v>25490977.25</v>
      </c>
      <c r="F58" s="11">
        <v>25351777.25</v>
      </c>
      <c r="G58" s="12">
        <f t="shared" si="1"/>
        <v>1361402306.3800001</v>
      </c>
      <c r="H58" s="1"/>
    </row>
    <row r="59" spans="1:8" x14ac:dyDescent="0.25">
      <c r="A59" s="13" t="s">
        <v>144</v>
      </c>
      <c r="B59" s="14">
        <v>435519815</v>
      </c>
      <c r="C59" s="14">
        <v>18990193.629999999</v>
      </c>
      <c r="D59" s="11">
        <f t="shared" si="0"/>
        <v>454510008.63</v>
      </c>
      <c r="E59" s="14">
        <v>18990193.579999998</v>
      </c>
      <c r="F59" s="14">
        <v>18990193.579999998</v>
      </c>
      <c r="G59" s="12">
        <f t="shared" si="1"/>
        <v>435519815.05000001</v>
      </c>
    </row>
    <row r="60" spans="1:8" x14ac:dyDescent="0.25">
      <c r="A60" s="13" t="s">
        <v>145</v>
      </c>
      <c r="B60" s="14">
        <v>904208360</v>
      </c>
      <c r="C60" s="14">
        <v>28174915</v>
      </c>
      <c r="D60" s="11">
        <f t="shared" si="0"/>
        <v>932383275</v>
      </c>
      <c r="E60" s="14">
        <v>6500783.6699999999</v>
      </c>
      <c r="F60" s="14">
        <v>6361583.6699999999</v>
      </c>
      <c r="G60" s="12">
        <f t="shared" si="1"/>
        <v>925882491.33000004</v>
      </c>
    </row>
    <row r="61" spans="1:8" x14ac:dyDescent="0.25">
      <c r="A61" s="13" t="s">
        <v>146</v>
      </c>
      <c r="B61" s="14">
        <v>0</v>
      </c>
      <c r="C61" s="14">
        <v>0</v>
      </c>
      <c r="D61" s="11">
        <f t="shared" si="0"/>
        <v>0</v>
      </c>
      <c r="E61" s="14">
        <v>0</v>
      </c>
      <c r="F61" s="14">
        <v>0</v>
      </c>
      <c r="G61" s="12">
        <f t="shared" si="1"/>
        <v>0</v>
      </c>
    </row>
    <row r="62" spans="1:8" x14ac:dyDescent="0.25">
      <c r="A62" s="10" t="s">
        <v>147</v>
      </c>
      <c r="B62" s="11">
        <v>40775000</v>
      </c>
      <c r="C62" s="11">
        <v>86529683</v>
      </c>
      <c r="D62" s="11">
        <f t="shared" si="0"/>
        <v>127304683</v>
      </c>
      <c r="E62" s="11">
        <v>5000000</v>
      </c>
      <c r="F62" s="11">
        <v>0</v>
      </c>
      <c r="G62" s="12">
        <f t="shared" si="1"/>
        <v>122304683</v>
      </c>
      <c r="H62" s="1"/>
    </row>
    <row r="63" spans="1:8" x14ac:dyDescent="0.25">
      <c r="A63" s="13" t="s">
        <v>148</v>
      </c>
      <c r="B63" s="14">
        <v>14000000</v>
      </c>
      <c r="C63" s="14">
        <v>0</v>
      </c>
      <c r="D63" s="11">
        <f t="shared" si="0"/>
        <v>14000000</v>
      </c>
      <c r="E63" s="14">
        <v>5000000</v>
      </c>
      <c r="F63" s="14">
        <v>0</v>
      </c>
      <c r="G63" s="12">
        <f t="shared" si="1"/>
        <v>9000000</v>
      </c>
    </row>
    <row r="64" spans="1:8" x14ac:dyDescent="0.25">
      <c r="A64" s="13" t="s">
        <v>149</v>
      </c>
      <c r="B64" s="14">
        <v>0</v>
      </c>
      <c r="C64" s="14">
        <v>0</v>
      </c>
      <c r="D64" s="11">
        <f t="shared" si="0"/>
        <v>0</v>
      </c>
      <c r="E64" s="14">
        <v>0</v>
      </c>
      <c r="F64" s="14">
        <v>0</v>
      </c>
      <c r="G64" s="12">
        <f t="shared" si="1"/>
        <v>0</v>
      </c>
    </row>
    <row r="65" spans="1:8" x14ac:dyDescent="0.25">
      <c r="A65" s="13" t="s">
        <v>150</v>
      </c>
      <c r="B65" s="14">
        <v>0</v>
      </c>
      <c r="C65" s="14">
        <v>0</v>
      </c>
      <c r="D65" s="11">
        <f t="shared" si="0"/>
        <v>0</v>
      </c>
      <c r="E65" s="14">
        <v>0</v>
      </c>
      <c r="F65" s="14">
        <v>0</v>
      </c>
      <c r="G65" s="12">
        <f t="shared" si="1"/>
        <v>0</v>
      </c>
    </row>
    <row r="66" spans="1:8" x14ac:dyDescent="0.25">
      <c r="A66" s="13" t="s">
        <v>151</v>
      </c>
      <c r="B66" s="14">
        <v>0</v>
      </c>
      <c r="C66" s="14">
        <v>0</v>
      </c>
      <c r="D66" s="11">
        <f t="shared" si="0"/>
        <v>0</v>
      </c>
      <c r="E66" s="14">
        <v>0</v>
      </c>
      <c r="F66" s="14">
        <v>0</v>
      </c>
      <c r="G66" s="12">
        <f t="shared" si="1"/>
        <v>0</v>
      </c>
    </row>
    <row r="67" spans="1:8" x14ac:dyDescent="0.25">
      <c r="A67" s="13" t="s">
        <v>152</v>
      </c>
      <c r="B67" s="14">
        <v>0</v>
      </c>
      <c r="C67" s="14">
        <v>0</v>
      </c>
      <c r="D67" s="11">
        <f t="shared" si="0"/>
        <v>0</v>
      </c>
      <c r="E67" s="14">
        <v>0</v>
      </c>
      <c r="F67" s="14">
        <v>0</v>
      </c>
      <c r="G67" s="12">
        <f t="shared" si="1"/>
        <v>0</v>
      </c>
    </row>
    <row r="68" spans="1:8" x14ac:dyDescent="0.25">
      <c r="A68" s="13" t="s">
        <v>153</v>
      </c>
      <c r="B68" s="14">
        <v>0</v>
      </c>
      <c r="C68" s="14">
        <v>0</v>
      </c>
      <c r="D68" s="11">
        <f t="shared" si="0"/>
        <v>0</v>
      </c>
      <c r="E68" s="14">
        <v>0</v>
      </c>
      <c r="F68" s="14">
        <v>0</v>
      </c>
      <c r="G68" s="12">
        <f t="shared" si="1"/>
        <v>0</v>
      </c>
    </row>
    <row r="69" spans="1:8" x14ac:dyDescent="0.25">
      <c r="A69" s="13" t="s">
        <v>154</v>
      </c>
      <c r="B69" s="14">
        <v>26775000</v>
      </c>
      <c r="C69" s="14">
        <v>86529683</v>
      </c>
      <c r="D69" s="11">
        <f t="shared" si="0"/>
        <v>113304683</v>
      </c>
      <c r="E69" s="14">
        <v>0</v>
      </c>
      <c r="F69" s="14">
        <v>0</v>
      </c>
      <c r="G69" s="12">
        <f t="shared" si="1"/>
        <v>113304683</v>
      </c>
    </row>
    <row r="70" spans="1:8" x14ac:dyDescent="0.25">
      <c r="A70" s="10" t="s">
        <v>155</v>
      </c>
      <c r="B70" s="11">
        <v>5076391674</v>
      </c>
      <c r="C70" s="11">
        <v>0</v>
      </c>
      <c r="D70" s="11">
        <f t="shared" si="0"/>
        <v>5076391674</v>
      </c>
      <c r="E70" s="11">
        <v>1330309629.48</v>
      </c>
      <c r="F70" s="11">
        <v>1330309629.48</v>
      </c>
      <c r="G70" s="12">
        <f t="shared" si="1"/>
        <v>3746082044.52</v>
      </c>
      <c r="H70" s="1"/>
    </row>
    <row r="71" spans="1:8" x14ac:dyDescent="0.25">
      <c r="A71" s="13" t="s">
        <v>156</v>
      </c>
      <c r="B71" s="14">
        <v>2556232827</v>
      </c>
      <c r="C71" s="14">
        <v>0</v>
      </c>
      <c r="D71" s="11">
        <f t="shared" si="0"/>
        <v>2556232827</v>
      </c>
      <c r="E71" s="14">
        <v>640803780.84000003</v>
      </c>
      <c r="F71" s="14">
        <v>640803780.84000003</v>
      </c>
      <c r="G71" s="12">
        <f t="shared" si="1"/>
        <v>1915429046.1599998</v>
      </c>
    </row>
    <row r="72" spans="1:8" x14ac:dyDescent="0.25">
      <c r="A72" s="13" t="s">
        <v>157</v>
      </c>
      <c r="B72" s="14">
        <v>2343758847</v>
      </c>
      <c r="C72" s="14">
        <v>0</v>
      </c>
      <c r="D72" s="11">
        <f t="shared" si="0"/>
        <v>2343758847</v>
      </c>
      <c r="E72" s="14">
        <v>648439714.44000006</v>
      </c>
      <c r="F72" s="14">
        <v>648439714.44000006</v>
      </c>
      <c r="G72" s="12">
        <f t="shared" si="1"/>
        <v>1695319132.5599999</v>
      </c>
    </row>
    <row r="73" spans="1:8" x14ac:dyDescent="0.25">
      <c r="A73" s="13" t="s">
        <v>158</v>
      </c>
      <c r="B73" s="14">
        <v>176400000</v>
      </c>
      <c r="C73" s="14">
        <v>0</v>
      </c>
      <c r="D73" s="11">
        <f t="shared" si="0"/>
        <v>176400000</v>
      </c>
      <c r="E73" s="14">
        <v>41066134.200000003</v>
      </c>
      <c r="F73" s="14">
        <v>41066134.200000003</v>
      </c>
      <c r="G73" s="12">
        <f t="shared" si="1"/>
        <v>135333865.80000001</v>
      </c>
    </row>
    <row r="74" spans="1:8" x14ac:dyDescent="0.25">
      <c r="A74" s="10" t="s">
        <v>159</v>
      </c>
      <c r="B74" s="11">
        <v>210577491</v>
      </c>
      <c r="C74" s="11">
        <v>0</v>
      </c>
      <c r="D74" s="11">
        <f t="shared" si="0"/>
        <v>210577491</v>
      </c>
      <c r="E74" s="11">
        <v>45176750.729999997</v>
      </c>
      <c r="F74" s="11">
        <v>45176750.729999997</v>
      </c>
      <c r="G74" s="12">
        <f t="shared" si="1"/>
        <v>165400740.27000001</v>
      </c>
      <c r="H74" s="1"/>
    </row>
    <row r="75" spans="1:8" x14ac:dyDescent="0.25">
      <c r="A75" s="13" t="s">
        <v>160</v>
      </c>
      <c r="B75" s="14">
        <v>40769788</v>
      </c>
      <c r="C75" s="14">
        <v>2566348</v>
      </c>
      <c r="D75" s="11">
        <f t="shared" ref="D75:D82" si="2">+B75+C75</f>
        <v>43336136</v>
      </c>
      <c r="E75" s="14">
        <v>9563551.7300000004</v>
      </c>
      <c r="F75" s="14">
        <v>9563551.7300000004</v>
      </c>
      <c r="G75" s="12">
        <f t="shared" ref="G75:G82" si="3">+D75-E75</f>
        <v>33772584.269999996</v>
      </c>
    </row>
    <row r="76" spans="1:8" x14ac:dyDescent="0.25">
      <c r="A76" s="13" t="s">
        <v>161</v>
      </c>
      <c r="B76" s="14">
        <v>136807703</v>
      </c>
      <c r="C76" s="14">
        <v>6869559</v>
      </c>
      <c r="D76" s="11">
        <f t="shared" si="2"/>
        <v>143677262</v>
      </c>
      <c r="E76" s="14">
        <v>28992850</v>
      </c>
      <c r="F76" s="14">
        <v>28992850</v>
      </c>
      <c r="G76" s="12">
        <f t="shared" si="3"/>
        <v>114684412</v>
      </c>
    </row>
    <row r="77" spans="1:8" x14ac:dyDescent="0.25">
      <c r="A77" s="13" t="s">
        <v>162</v>
      </c>
      <c r="B77" s="14">
        <v>0</v>
      </c>
      <c r="C77" s="14">
        <v>0</v>
      </c>
      <c r="D77" s="11">
        <f t="shared" si="2"/>
        <v>0</v>
      </c>
      <c r="E77" s="14">
        <v>0</v>
      </c>
      <c r="F77" s="14">
        <v>0</v>
      </c>
      <c r="G77" s="12">
        <f t="shared" si="3"/>
        <v>0</v>
      </c>
    </row>
    <row r="78" spans="1:8" x14ac:dyDescent="0.25">
      <c r="A78" s="13" t="s">
        <v>163</v>
      </c>
      <c r="B78" s="14">
        <v>0</v>
      </c>
      <c r="C78" s="14">
        <v>0</v>
      </c>
      <c r="D78" s="11">
        <f t="shared" si="2"/>
        <v>0</v>
      </c>
      <c r="E78" s="14">
        <v>0</v>
      </c>
      <c r="F78" s="14">
        <v>0</v>
      </c>
      <c r="G78" s="12">
        <f t="shared" si="3"/>
        <v>0</v>
      </c>
    </row>
    <row r="79" spans="1:8" x14ac:dyDescent="0.25">
      <c r="A79" s="13" t="s">
        <v>164</v>
      </c>
      <c r="B79" s="14">
        <v>33000000</v>
      </c>
      <c r="C79" s="14">
        <v>-9435907</v>
      </c>
      <c r="D79" s="11">
        <f t="shared" si="2"/>
        <v>23564093</v>
      </c>
      <c r="E79" s="14">
        <v>6620349</v>
      </c>
      <c r="F79" s="14">
        <v>6620349</v>
      </c>
      <c r="G79" s="12">
        <f t="shared" si="3"/>
        <v>16943744</v>
      </c>
    </row>
    <row r="80" spans="1:8" x14ac:dyDescent="0.25">
      <c r="A80" s="13" t="s">
        <v>165</v>
      </c>
      <c r="B80" s="14">
        <v>0</v>
      </c>
      <c r="C80" s="14">
        <v>0</v>
      </c>
      <c r="D80" s="11">
        <f t="shared" si="2"/>
        <v>0</v>
      </c>
      <c r="E80" s="14">
        <v>0</v>
      </c>
      <c r="F80" s="14">
        <v>0</v>
      </c>
      <c r="G80" s="12">
        <f t="shared" si="3"/>
        <v>0</v>
      </c>
    </row>
    <row r="81" spans="1:8" x14ac:dyDescent="0.25">
      <c r="A81" s="13" t="s">
        <v>166</v>
      </c>
      <c r="B81" s="14">
        <v>0</v>
      </c>
      <c r="C81" s="14">
        <v>0</v>
      </c>
      <c r="D81" s="11">
        <f t="shared" si="2"/>
        <v>0</v>
      </c>
      <c r="E81" s="14">
        <v>0</v>
      </c>
      <c r="F81" s="14">
        <v>0</v>
      </c>
      <c r="G81" s="12">
        <f t="shared" si="3"/>
        <v>0</v>
      </c>
    </row>
    <row r="82" spans="1:8" x14ac:dyDescent="0.25">
      <c r="A82" s="10" t="s">
        <v>63</v>
      </c>
      <c r="B82" s="11">
        <v>36939345402</v>
      </c>
      <c r="C82" s="11">
        <v>551426218.62</v>
      </c>
      <c r="D82" s="11">
        <f t="shared" si="2"/>
        <v>37490771620.620003</v>
      </c>
      <c r="E82" s="11">
        <v>6573775676.1999998</v>
      </c>
      <c r="F82" s="11">
        <v>5958396643.6099997</v>
      </c>
      <c r="G82" s="12">
        <f t="shared" si="3"/>
        <v>30916995944.420002</v>
      </c>
      <c r="H82" s="1"/>
    </row>
    <row r="83" spans="1:8" x14ac:dyDescent="0.25">
      <c r="A83" s="16"/>
      <c r="B83" s="17"/>
      <c r="C83" s="17"/>
      <c r="D83" s="17"/>
      <c r="E83" s="17"/>
      <c r="F83" s="17"/>
      <c r="G83" s="18"/>
    </row>
    <row r="84" spans="1:8" x14ac:dyDescent="0.25">
      <c r="A84" s="4"/>
      <c r="B84" s="24">
        <f>+B76+B79</f>
        <v>169807703</v>
      </c>
      <c r="C84" s="4"/>
      <c r="D84" s="4"/>
      <c r="E84" s="4"/>
      <c r="F84" s="4"/>
      <c r="G84" s="4"/>
    </row>
    <row r="85" spans="1:8" x14ac:dyDescent="0.25">
      <c r="A85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5" workbookViewId="0">
      <selection activeCell="A7" sqref="A7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6" width="15.7109375" customWidth="1"/>
    <col min="7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64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65</v>
      </c>
      <c r="B10" s="11">
        <v>4906028435</v>
      </c>
      <c r="C10" s="11">
        <v>147266879.40000001</v>
      </c>
      <c r="D10" s="11">
        <f>+B10+C10</f>
        <v>5053295314.3999996</v>
      </c>
      <c r="E10" s="11">
        <v>1066058919.35</v>
      </c>
      <c r="F10" s="11">
        <v>895787418.19000006</v>
      </c>
      <c r="G10" s="12">
        <f>+D10-E10</f>
        <v>3987236395.0499997</v>
      </c>
      <c r="H10" s="1"/>
    </row>
    <row r="11" spans="1:8" x14ac:dyDescent="0.25">
      <c r="A11" s="13" t="s">
        <v>66</v>
      </c>
      <c r="B11" s="14">
        <v>154266001</v>
      </c>
      <c r="C11" s="14">
        <v>-2242600</v>
      </c>
      <c r="D11" s="11">
        <f t="shared" ref="D11:D42" si="0">+B11+C11</f>
        <v>152023401</v>
      </c>
      <c r="E11" s="14">
        <v>35400314</v>
      </c>
      <c r="F11" s="14">
        <v>35400314</v>
      </c>
      <c r="G11" s="12">
        <f t="shared" ref="G11:G42" si="1">+D11-E11</f>
        <v>116623087</v>
      </c>
    </row>
    <row r="12" spans="1:8" x14ac:dyDescent="0.25">
      <c r="A12" s="13" t="s">
        <v>67</v>
      </c>
      <c r="B12" s="14">
        <v>1203050478</v>
      </c>
      <c r="C12" s="14">
        <v>648062.19999999995</v>
      </c>
      <c r="D12" s="11">
        <f t="shared" si="0"/>
        <v>1203698540.2</v>
      </c>
      <c r="E12" s="14">
        <v>266748334.88</v>
      </c>
      <c r="F12" s="14">
        <v>241769790.53999999</v>
      </c>
      <c r="G12" s="12">
        <f t="shared" si="1"/>
        <v>936950205.32000005</v>
      </c>
    </row>
    <row r="13" spans="1:8" x14ac:dyDescent="0.25">
      <c r="A13" s="13" t="s">
        <v>68</v>
      </c>
      <c r="B13" s="14">
        <v>684522548</v>
      </c>
      <c r="C13" s="14">
        <v>18876153.390000001</v>
      </c>
      <c r="D13" s="11">
        <f t="shared" si="0"/>
        <v>703398701.38999999</v>
      </c>
      <c r="E13" s="14">
        <v>139566903</v>
      </c>
      <c r="F13" s="14">
        <v>123837504.05</v>
      </c>
      <c r="G13" s="12">
        <f t="shared" si="1"/>
        <v>563831798.38999999</v>
      </c>
    </row>
    <row r="14" spans="1:8" x14ac:dyDescent="0.25">
      <c r="A14" s="13" t="s">
        <v>69</v>
      </c>
      <c r="B14" s="14">
        <v>0</v>
      </c>
      <c r="C14" s="14">
        <v>0</v>
      </c>
      <c r="D14" s="11">
        <f t="shared" si="0"/>
        <v>0</v>
      </c>
      <c r="E14" s="14">
        <v>0</v>
      </c>
      <c r="F14" s="14">
        <v>0</v>
      </c>
      <c r="G14" s="12">
        <f t="shared" si="1"/>
        <v>0</v>
      </c>
    </row>
    <row r="15" spans="1:8" x14ac:dyDescent="0.25">
      <c r="A15" s="13" t="s">
        <v>70</v>
      </c>
      <c r="B15" s="14">
        <v>748775023</v>
      </c>
      <c r="C15" s="14">
        <v>92156369.810000002</v>
      </c>
      <c r="D15" s="11">
        <f t="shared" si="0"/>
        <v>840931392.80999994</v>
      </c>
      <c r="E15" s="14">
        <v>196682693.18000001</v>
      </c>
      <c r="F15" s="14">
        <v>139556612.03</v>
      </c>
      <c r="G15" s="12">
        <f t="shared" si="1"/>
        <v>644248699.62999988</v>
      </c>
    </row>
    <row r="16" spans="1:8" x14ac:dyDescent="0.25">
      <c r="A16" s="13" t="s">
        <v>71</v>
      </c>
      <c r="B16" s="14">
        <v>0</v>
      </c>
      <c r="C16" s="14">
        <v>0</v>
      </c>
      <c r="D16" s="11">
        <f t="shared" si="0"/>
        <v>0</v>
      </c>
      <c r="E16" s="14">
        <v>0</v>
      </c>
      <c r="F16" s="14">
        <v>0</v>
      </c>
      <c r="G16" s="12">
        <f t="shared" si="1"/>
        <v>0</v>
      </c>
    </row>
    <row r="17" spans="1:8" x14ac:dyDescent="0.25">
      <c r="A17" s="13" t="s">
        <v>72</v>
      </c>
      <c r="B17" s="14">
        <v>1729358911</v>
      </c>
      <c r="C17" s="14">
        <v>13551079</v>
      </c>
      <c r="D17" s="11">
        <f t="shared" si="0"/>
        <v>1742909990</v>
      </c>
      <c r="E17" s="14">
        <v>342472806</v>
      </c>
      <c r="F17" s="14">
        <v>287606757.18000001</v>
      </c>
      <c r="G17" s="12">
        <f t="shared" si="1"/>
        <v>1400437184</v>
      </c>
    </row>
    <row r="18" spans="1:8" x14ac:dyDescent="0.25">
      <c r="A18" s="13" t="s">
        <v>73</v>
      </c>
      <c r="B18" s="14">
        <v>386055474</v>
      </c>
      <c r="C18" s="14">
        <v>24277815</v>
      </c>
      <c r="D18" s="11">
        <f t="shared" si="0"/>
        <v>410333289</v>
      </c>
      <c r="E18" s="14">
        <v>85187868.290000007</v>
      </c>
      <c r="F18" s="14">
        <v>67616440.390000001</v>
      </c>
      <c r="G18" s="12">
        <f t="shared" si="1"/>
        <v>325145420.70999998</v>
      </c>
    </row>
    <row r="19" spans="1:8" x14ac:dyDescent="0.25">
      <c r="A19" s="10" t="s">
        <v>74</v>
      </c>
      <c r="B19" s="11">
        <v>23225791293</v>
      </c>
      <c r="C19" s="11">
        <v>227860842.59</v>
      </c>
      <c r="D19" s="11">
        <f t="shared" si="0"/>
        <v>23453652135.59</v>
      </c>
      <c r="E19" s="11">
        <v>3822927665.23</v>
      </c>
      <c r="F19" s="11">
        <v>3494732072.8200002</v>
      </c>
      <c r="G19" s="12">
        <f t="shared" si="1"/>
        <v>19630724470.360001</v>
      </c>
      <c r="H19" s="1"/>
    </row>
    <row r="20" spans="1:8" x14ac:dyDescent="0.25">
      <c r="A20" s="13" t="s">
        <v>75</v>
      </c>
      <c r="B20" s="14">
        <v>535147134</v>
      </c>
      <c r="C20" s="14">
        <v>-29364548.079999998</v>
      </c>
      <c r="D20" s="11">
        <f t="shared" si="0"/>
        <v>505782585.92000002</v>
      </c>
      <c r="E20" s="14">
        <v>12579100.82</v>
      </c>
      <c r="F20" s="14">
        <v>5410997.0300000003</v>
      </c>
      <c r="G20" s="12">
        <f t="shared" si="1"/>
        <v>493203485.10000002</v>
      </c>
    </row>
    <row r="21" spans="1:8" x14ac:dyDescent="0.25">
      <c r="A21" s="13" t="s">
        <v>76</v>
      </c>
      <c r="B21" s="14">
        <v>1509902456</v>
      </c>
      <c r="C21" s="14">
        <v>73059369.599999994</v>
      </c>
      <c r="D21" s="11">
        <f t="shared" si="0"/>
        <v>1582961825.5999999</v>
      </c>
      <c r="E21" s="14">
        <v>92728260.510000005</v>
      </c>
      <c r="F21" s="14">
        <v>43179723.969999999</v>
      </c>
      <c r="G21" s="12">
        <f t="shared" si="1"/>
        <v>1490233565.0899999</v>
      </c>
    </row>
    <row r="22" spans="1:8" x14ac:dyDescent="0.25">
      <c r="A22" s="13" t="s">
        <v>77</v>
      </c>
      <c r="B22" s="14">
        <v>4322615585</v>
      </c>
      <c r="C22" s="14">
        <v>52451207.170000002</v>
      </c>
      <c r="D22" s="11">
        <f t="shared" si="0"/>
        <v>4375066792.1700001</v>
      </c>
      <c r="E22" s="14">
        <v>913067436.44000006</v>
      </c>
      <c r="F22" s="14">
        <v>825784564.21000004</v>
      </c>
      <c r="G22" s="12">
        <f t="shared" si="1"/>
        <v>3461999355.73</v>
      </c>
    </row>
    <row r="23" spans="1:8" x14ac:dyDescent="0.25">
      <c r="A23" s="13" t="s">
        <v>78</v>
      </c>
      <c r="B23" s="14">
        <v>932048708</v>
      </c>
      <c r="C23" s="14">
        <v>88605964.969999999</v>
      </c>
      <c r="D23" s="11">
        <f t="shared" si="0"/>
        <v>1020654672.97</v>
      </c>
      <c r="E23" s="14">
        <v>224062092.50999999</v>
      </c>
      <c r="F23" s="14">
        <v>196801056.28</v>
      </c>
      <c r="G23" s="12">
        <f t="shared" si="1"/>
        <v>796592580.46000004</v>
      </c>
    </row>
    <row r="24" spans="1:8" x14ac:dyDescent="0.25">
      <c r="A24" s="13" t="s">
        <v>79</v>
      </c>
      <c r="B24" s="14">
        <v>12697755859</v>
      </c>
      <c r="C24" s="14">
        <v>18724771.93</v>
      </c>
      <c r="D24" s="11">
        <f t="shared" si="0"/>
        <v>12716480630.93</v>
      </c>
      <c r="E24" s="14">
        <v>2196573509.8099999</v>
      </c>
      <c r="F24" s="14">
        <v>2129916129.5899999</v>
      </c>
      <c r="G24" s="12">
        <f t="shared" si="1"/>
        <v>10519907121.120001</v>
      </c>
    </row>
    <row r="25" spans="1:8" x14ac:dyDescent="0.25">
      <c r="A25" s="13" t="s">
        <v>80</v>
      </c>
      <c r="B25" s="14">
        <v>3228321551</v>
      </c>
      <c r="C25" s="14">
        <v>24384077</v>
      </c>
      <c r="D25" s="11">
        <f t="shared" si="0"/>
        <v>3252705628</v>
      </c>
      <c r="E25" s="14">
        <v>383917265.13999999</v>
      </c>
      <c r="F25" s="14">
        <v>293639601.74000001</v>
      </c>
      <c r="G25" s="12">
        <f t="shared" si="1"/>
        <v>2868788362.8600001</v>
      </c>
    </row>
    <row r="26" spans="1:8" x14ac:dyDescent="0.25">
      <c r="A26" s="13" t="s">
        <v>81</v>
      </c>
      <c r="B26" s="14">
        <v>0</v>
      </c>
      <c r="C26" s="14">
        <v>0</v>
      </c>
      <c r="D26" s="11">
        <f t="shared" si="0"/>
        <v>0</v>
      </c>
      <c r="E26" s="14">
        <v>0</v>
      </c>
      <c r="F26" s="14">
        <v>0</v>
      </c>
      <c r="G26" s="12">
        <f t="shared" si="1"/>
        <v>0</v>
      </c>
    </row>
    <row r="27" spans="1:8" x14ac:dyDescent="0.25">
      <c r="A27" s="10" t="s">
        <v>82</v>
      </c>
      <c r="B27" s="11">
        <v>3134659324</v>
      </c>
      <c r="C27" s="11">
        <v>175192042.63</v>
      </c>
      <c r="D27" s="11">
        <f t="shared" si="0"/>
        <v>3309851366.6300001</v>
      </c>
      <c r="E27" s="11">
        <v>308196257.41000003</v>
      </c>
      <c r="F27" s="11">
        <v>191284318.38999999</v>
      </c>
      <c r="G27" s="12">
        <f t="shared" si="1"/>
        <v>3001655109.2200003</v>
      </c>
      <c r="H27" s="1"/>
    </row>
    <row r="28" spans="1:8" x14ac:dyDescent="0.25">
      <c r="A28" s="13" t="s">
        <v>83</v>
      </c>
      <c r="B28" s="14">
        <v>411480081</v>
      </c>
      <c r="C28" s="14">
        <v>34736800</v>
      </c>
      <c r="D28" s="11">
        <f t="shared" si="0"/>
        <v>446216881</v>
      </c>
      <c r="E28" s="14">
        <v>76688857.340000004</v>
      </c>
      <c r="F28" s="14">
        <v>33999724.719999999</v>
      </c>
      <c r="G28" s="12">
        <f t="shared" si="1"/>
        <v>369528023.65999997</v>
      </c>
    </row>
    <row r="29" spans="1:8" x14ac:dyDescent="0.25">
      <c r="A29" s="13" t="s">
        <v>84</v>
      </c>
      <c r="B29" s="14">
        <v>762843744</v>
      </c>
      <c r="C29" s="14">
        <v>80729056</v>
      </c>
      <c r="D29" s="11">
        <f t="shared" si="0"/>
        <v>843572800</v>
      </c>
      <c r="E29" s="14">
        <v>80382802.480000004</v>
      </c>
      <c r="F29" s="14">
        <v>45403052.609999999</v>
      </c>
      <c r="G29" s="12">
        <f t="shared" si="1"/>
        <v>763189997.51999998</v>
      </c>
    </row>
    <row r="30" spans="1:8" x14ac:dyDescent="0.25">
      <c r="A30" s="13" t="s">
        <v>85</v>
      </c>
      <c r="B30" s="14">
        <v>0</v>
      </c>
      <c r="C30" s="14">
        <v>0</v>
      </c>
      <c r="D30" s="11">
        <f t="shared" si="0"/>
        <v>0</v>
      </c>
      <c r="E30" s="14">
        <v>0</v>
      </c>
      <c r="F30" s="14">
        <v>0</v>
      </c>
      <c r="G30" s="12">
        <f t="shared" si="1"/>
        <v>0</v>
      </c>
    </row>
    <row r="31" spans="1:8" x14ac:dyDescent="0.25">
      <c r="A31" s="13" t="s">
        <v>86</v>
      </c>
      <c r="B31" s="14">
        <v>0</v>
      </c>
      <c r="C31" s="14">
        <v>0</v>
      </c>
      <c r="D31" s="11">
        <f t="shared" si="0"/>
        <v>0</v>
      </c>
      <c r="E31" s="14">
        <v>0</v>
      </c>
      <c r="F31" s="14">
        <v>0</v>
      </c>
      <c r="G31" s="12">
        <f t="shared" si="1"/>
        <v>0</v>
      </c>
    </row>
    <row r="32" spans="1:8" x14ac:dyDescent="0.25">
      <c r="A32" s="13" t="s">
        <v>87</v>
      </c>
      <c r="B32" s="14">
        <v>1336914678</v>
      </c>
      <c r="C32" s="14">
        <v>12229750</v>
      </c>
      <c r="D32" s="11">
        <f t="shared" si="0"/>
        <v>1349144428</v>
      </c>
      <c r="E32" s="14">
        <v>57232235.380000003</v>
      </c>
      <c r="F32" s="14">
        <v>46361305.289999999</v>
      </c>
      <c r="G32" s="12">
        <f t="shared" si="1"/>
        <v>1291912192.6199999</v>
      </c>
    </row>
    <row r="33" spans="1:8" x14ac:dyDescent="0.25">
      <c r="A33" s="13" t="s">
        <v>88</v>
      </c>
      <c r="B33" s="14">
        <v>0</v>
      </c>
      <c r="C33" s="14">
        <v>0</v>
      </c>
      <c r="D33" s="11">
        <f t="shared" si="0"/>
        <v>0</v>
      </c>
      <c r="E33" s="14">
        <v>0</v>
      </c>
      <c r="F33" s="14">
        <v>0</v>
      </c>
      <c r="G33" s="12">
        <f t="shared" si="1"/>
        <v>0</v>
      </c>
    </row>
    <row r="34" spans="1:8" x14ac:dyDescent="0.25">
      <c r="A34" s="13" t="s">
        <v>89</v>
      </c>
      <c r="B34" s="14">
        <v>425088723</v>
      </c>
      <c r="C34" s="14">
        <v>46216477.630000003</v>
      </c>
      <c r="D34" s="11">
        <f t="shared" si="0"/>
        <v>471305200.63</v>
      </c>
      <c r="E34" s="14">
        <v>90397349.430000007</v>
      </c>
      <c r="F34" s="14">
        <v>62072084.079999998</v>
      </c>
      <c r="G34" s="12">
        <f t="shared" si="1"/>
        <v>380907851.19999999</v>
      </c>
    </row>
    <row r="35" spans="1:8" x14ac:dyDescent="0.25">
      <c r="A35" s="13" t="s">
        <v>90</v>
      </c>
      <c r="B35" s="14">
        <v>198332098</v>
      </c>
      <c r="C35" s="14">
        <v>1279959</v>
      </c>
      <c r="D35" s="11">
        <f t="shared" si="0"/>
        <v>199612057</v>
      </c>
      <c r="E35" s="14">
        <v>3495012.78</v>
      </c>
      <c r="F35" s="14">
        <v>3448151.69</v>
      </c>
      <c r="G35" s="12">
        <f t="shared" si="1"/>
        <v>196117044.22</v>
      </c>
    </row>
    <row r="36" spans="1:8" x14ac:dyDescent="0.25">
      <c r="A36" s="13" t="s">
        <v>91</v>
      </c>
      <c r="B36" s="14">
        <v>0</v>
      </c>
      <c r="C36" s="14">
        <v>0</v>
      </c>
      <c r="D36" s="11">
        <f t="shared" si="0"/>
        <v>0</v>
      </c>
      <c r="E36" s="14">
        <v>0</v>
      </c>
      <c r="F36" s="14">
        <v>0</v>
      </c>
      <c r="G36" s="12">
        <f t="shared" si="1"/>
        <v>0</v>
      </c>
    </row>
    <row r="37" spans="1:8" x14ac:dyDescent="0.25">
      <c r="A37" s="10" t="s">
        <v>92</v>
      </c>
      <c r="B37" s="11">
        <v>5672866350</v>
      </c>
      <c r="C37" s="11">
        <v>1106454</v>
      </c>
      <c r="D37" s="11">
        <f t="shared" si="0"/>
        <v>5673972804</v>
      </c>
      <c r="E37" s="11">
        <v>1376592834.21</v>
      </c>
      <c r="F37" s="11">
        <v>1376592834.21</v>
      </c>
      <c r="G37" s="12">
        <f t="shared" si="1"/>
        <v>4297379969.79</v>
      </c>
      <c r="H37" s="1"/>
    </row>
    <row r="38" spans="1:8" x14ac:dyDescent="0.25">
      <c r="A38" s="13" t="s">
        <v>93</v>
      </c>
      <c r="B38" s="14">
        <v>210577491</v>
      </c>
      <c r="C38" s="14">
        <v>0</v>
      </c>
      <c r="D38" s="11">
        <f t="shared" si="0"/>
        <v>210577491</v>
      </c>
      <c r="E38" s="14">
        <v>45176750.729999997</v>
      </c>
      <c r="F38" s="14">
        <v>45176750.729999997</v>
      </c>
      <c r="G38" s="12">
        <f t="shared" si="1"/>
        <v>165400740.27000001</v>
      </c>
    </row>
    <row r="39" spans="1:8" ht="26.25" x14ac:dyDescent="0.25">
      <c r="A39" s="13" t="s">
        <v>94</v>
      </c>
      <c r="B39" s="14">
        <v>5462288859</v>
      </c>
      <c r="C39" s="14">
        <v>1106454</v>
      </c>
      <c r="D39" s="11">
        <f t="shared" si="0"/>
        <v>5463395313</v>
      </c>
      <c r="E39" s="14">
        <v>1331416083.48</v>
      </c>
      <c r="F39" s="14">
        <v>1331416083.48</v>
      </c>
      <c r="G39" s="12">
        <f t="shared" si="1"/>
        <v>4131979229.52</v>
      </c>
    </row>
    <row r="40" spans="1:8" x14ac:dyDescent="0.25">
      <c r="A40" s="13" t="s">
        <v>95</v>
      </c>
      <c r="B40" s="14">
        <v>0</v>
      </c>
      <c r="C40" s="14">
        <v>0</v>
      </c>
      <c r="D40" s="11">
        <f t="shared" si="0"/>
        <v>0</v>
      </c>
      <c r="E40" s="14">
        <v>0</v>
      </c>
      <c r="F40" s="14">
        <v>0</v>
      </c>
      <c r="G40" s="12">
        <f t="shared" si="1"/>
        <v>0</v>
      </c>
    </row>
    <row r="41" spans="1:8" x14ac:dyDescent="0.25">
      <c r="A41" s="13" t="s">
        <v>62</v>
      </c>
      <c r="B41" s="14">
        <v>0</v>
      </c>
      <c r="C41" s="14">
        <v>0</v>
      </c>
      <c r="D41" s="11">
        <f t="shared" si="0"/>
        <v>0</v>
      </c>
      <c r="E41" s="14">
        <v>0</v>
      </c>
      <c r="F41" s="14">
        <v>0</v>
      </c>
      <c r="G41" s="12">
        <f t="shared" si="1"/>
        <v>0</v>
      </c>
    </row>
    <row r="42" spans="1:8" x14ac:dyDescent="0.25">
      <c r="A42" s="10" t="s">
        <v>63</v>
      </c>
      <c r="B42" s="11">
        <v>36939345402</v>
      </c>
      <c r="C42" s="11">
        <v>551426218.62</v>
      </c>
      <c r="D42" s="11">
        <f t="shared" si="0"/>
        <v>37490771620.620003</v>
      </c>
      <c r="E42" s="11">
        <v>6573775676.1999998</v>
      </c>
      <c r="F42" s="11">
        <v>5958396643.6099997</v>
      </c>
      <c r="G42" s="12">
        <f t="shared" si="1"/>
        <v>30916995944.420002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>
      <selection activeCell="A7" sqref="A7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6" width="15.7109375" customWidth="1"/>
    <col min="7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26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34</v>
      </c>
      <c r="B10" s="11">
        <v>3182011264</v>
      </c>
      <c r="C10" s="11">
        <v>169023271.24000001</v>
      </c>
      <c r="D10" s="11">
        <f>+B10+C10</f>
        <v>3351034535.2399998</v>
      </c>
      <c r="E10" s="11">
        <v>414170595.75</v>
      </c>
      <c r="F10" s="11">
        <v>261778125.52000001</v>
      </c>
      <c r="G10" s="12">
        <f>+D10-E10</f>
        <v>2936863939.4899998</v>
      </c>
      <c r="H10" s="1"/>
    </row>
    <row r="11" spans="1:8" x14ac:dyDescent="0.25">
      <c r="A11" s="13" t="s">
        <v>35</v>
      </c>
      <c r="B11" s="14">
        <v>2638170022</v>
      </c>
      <c r="C11" s="14">
        <v>113845816.36</v>
      </c>
      <c r="D11" s="11">
        <f t="shared" ref="D11:D39" si="0">+B11+C11</f>
        <v>2752015838.3600001</v>
      </c>
      <c r="E11" s="14">
        <v>330620456.75</v>
      </c>
      <c r="F11" s="14">
        <v>178227986.52000001</v>
      </c>
      <c r="G11" s="12">
        <f t="shared" ref="G11:G39" si="1">+D11-E11</f>
        <v>2421395381.6100001</v>
      </c>
    </row>
    <row r="12" spans="1:8" x14ac:dyDescent="0.25">
      <c r="A12" s="13" t="s">
        <v>36</v>
      </c>
      <c r="B12" s="14">
        <v>543841242</v>
      </c>
      <c r="C12" s="14">
        <v>55177454.880000003</v>
      </c>
      <c r="D12" s="11">
        <f t="shared" si="0"/>
        <v>599018696.88</v>
      </c>
      <c r="E12" s="14">
        <v>83550139</v>
      </c>
      <c r="F12" s="14">
        <v>83550139</v>
      </c>
      <c r="G12" s="12">
        <f t="shared" si="1"/>
        <v>515468557.88</v>
      </c>
    </row>
    <row r="13" spans="1:8" x14ac:dyDescent="0.25">
      <c r="A13" s="10" t="s">
        <v>37</v>
      </c>
      <c r="B13" s="11">
        <v>21447302296</v>
      </c>
      <c r="C13" s="11">
        <v>321150983.45999998</v>
      </c>
      <c r="D13" s="11">
        <f t="shared" si="0"/>
        <v>21768453279.459999</v>
      </c>
      <c r="E13" s="11">
        <v>3532702613.3400002</v>
      </c>
      <c r="F13" s="11">
        <v>3186107755.1199999</v>
      </c>
      <c r="G13" s="12">
        <f t="shared" si="1"/>
        <v>18235750666.119999</v>
      </c>
      <c r="H13" s="1"/>
    </row>
    <row r="14" spans="1:8" x14ac:dyDescent="0.25">
      <c r="A14" s="13" t="s">
        <v>38</v>
      </c>
      <c r="B14" s="14">
        <v>16005673963</v>
      </c>
      <c r="C14" s="14">
        <v>93735667.049999997</v>
      </c>
      <c r="D14" s="11">
        <f t="shared" si="0"/>
        <v>16099409630.049999</v>
      </c>
      <c r="E14" s="14">
        <v>2819318790.9699998</v>
      </c>
      <c r="F14" s="14">
        <v>2654151807.6900001</v>
      </c>
      <c r="G14" s="12">
        <f t="shared" si="1"/>
        <v>13280090839.08</v>
      </c>
    </row>
    <row r="15" spans="1:8" x14ac:dyDescent="0.25">
      <c r="A15" s="13" t="s">
        <v>39</v>
      </c>
      <c r="B15" s="14">
        <v>68612063</v>
      </c>
      <c r="C15" s="14">
        <v>466</v>
      </c>
      <c r="D15" s="11">
        <f t="shared" si="0"/>
        <v>68612529</v>
      </c>
      <c r="E15" s="14">
        <v>860766.8</v>
      </c>
      <c r="F15" s="14">
        <v>789653.16</v>
      </c>
      <c r="G15" s="12">
        <f t="shared" si="1"/>
        <v>67751762.200000003</v>
      </c>
    </row>
    <row r="16" spans="1:8" x14ac:dyDescent="0.25">
      <c r="A16" s="13" t="s">
        <v>40</v>
      </c>
      <c r="B16" s="14">
        <v>394011315</v>
      </c>
      <c r="C16" s="14">
        <v>110661861</v>
      </c>
      <c r="D16" s="11">
        <f t="shared" si="0"/>
        <v>504673176</v>
      </c>
      <c r="E16" s="14">
        <v>42051725.350000001</v>
      </c>
      <c r="F16" s="14">
        <v>33859166.640000001</v>
      </c>
      <c r="G16" s="12">
        <f t="shared" si="1"/>
        <v>462621450.64999998</v>
      </c>
    </row>
    <row r="17" spans="1:8" x14ac:dyDescent="0.25">
      <c r="A17" s="13" t="s">
        <v>41</v>
      </c>
      <c r="B17" s="14">
        <v>615357111</v>
      </c>
      <c r="C17" s="14">
        <v>26369395</v>
      </c>
      <c r="D17" s="11">
        <f t="shared" si="0"/>
        <v>641726506</v>
      </c>
      <c r="E17" s="14">
        <v>81737688.049999997</v>
      </c>
      <c r="F17" s="14">
        <v>41808852.009999998</v>
      </c>
      <c r="G17" s="12">
        <f t="shared" si="1"/>
        <v>559988817.95000005</v>
      </c>
    </row>
    <row r="18" spans="1:8" x14ac:dyDescent="0.25">
      <c r="A18" s="13" t="s">
        <v>42</v>
      </c>
      <c r="B18" s="14">
        <v>267044578</v>
      </c>
      <c r="C18" s="14">
        <v>-928375.5</v>
      </c>
      <c r="D18" s="11">
        <f t="shared" si="0"/>
        <v>266116202.5</v>
      </c>
      <c r="E18" s="14">
        <v>51798267.57</v>
      </c>
      <c r="F18" s="14">
        <v>40151781.32</v>
      </c>
      <c r="G18" s="12">
        <f t="shared" si="1"/>
        <v>214317934.93000001</v>
      </c>
    </row>
    <row r="19" spans="1:8" x14ac:dyDescent="0.25">
      <c r="A19" s="13" t="s">
        <v>43</v>
      </c>
      <c r="B19" s="14">
        <v>0</v>
      </c>
      <c r="C19" s="14">
        <v>0</v>
      </c>
      <c r="D19" s="11">
        <f t="shared" si="0"/>
        <v>0</v>
      </c>
      <c r="E19" s="14">
        <v>0</v>
      </c>
      <c r="F19" s="14">
        <v>0</v>
      </c>
      <c r="G19" s="12">
        <f t="shared" si="1"/>
        <v>0</v>
      </c>
    </row>
    <row r="20" spans="1:8" x14ac:dyDescent="0.25">
      <c r="A20" s="13" t="s">
        <v>44</v>
      </c>
      <c r="B20" s="14">
        <v>1884054232</v>
      </c>
      <c r="C20" s="14">
        <v>847162</v>
      </c>
      <c r="D20" s="11">
        <f t="shared" si="0"/>
        <v>1884901394</v>
      </c>
      <c r="E20" s="14">
        <v>387851559.98000002</v>
      </c>
      <c r="F20" s="14">
        <v>333294314.38</v>
      </c>
      <c r="G20" s="12">
        <f t="shared" si="1"/>
        <v>1497049834.02</v>
      </c>
    </row>
    <row r="21" spans="1:8" x14ac:dyDescent="0.25">
      <c r="A21" s="13" t="s">
        <v>45</v>
      </c>
      <c r="B21" s="14">
        <v>2212549034</v>
      </c>
      <c r="C21" s="14">
        <v>90464807.909999996</v>
      </c>
      <c r="D21" s="11">
        <f t="shared" si="0"/>
        <v>2303013841.9099998</v>
      </c>
      <c r="E21" s="14">
        <v>149083814.62</v>
      </c>
      <c r="F21" s="14">
        <v>82052179.920000002</v>
      </c>
      <c r="G21" s="12">
        <f t="shared" si="1"/>
        <v>2153930027.29</v>
      </c>
    </row>
    <row r="22" spans="1:8" x14ac:dyDescent="0.25">
      <c r="A22" s="10" t="s">
        <v>46</v>
      </c>
      <c r="B22" s="11">
        <v>5983665492</v>
      </c>
      <c r="C22" s="11">
        <v>60145509.920000002</v>
      </c>
      <c r="D22" s="11">
        <f t="shared" si="0"/>
        <v>6043811001.9200001</v>
      </c>
      <c r="E22" s="11">
        <v>1110480444.6500001</v>
      </c>
      <c r="F22" s="11">
        <v>996313190</v>
      </c>
      <c r="G22" s="12">
        <f t="shared" si="1"/>
        <v>4933330557.2700005</v>
      </c>
      <c r="H22" s="1"/>
    </row>
    <row r="23" spans="1:8" ht="26.25" x14ac:dyDescent="0.25">
      <c r="A23" s="13" t="s">
        <v>47</v>
      </c>
      <c r="B23" s="14">
        <v>5662810507</v>
      </c>
      <c r="C23" s="14">
        <v>-2327530.6</v>
      </c>
      <c r="D23" s="11">
        <f t="shared" si="0"/>
        <v>5660482976.3999996</v>
      </c>
      <c r="E23" s="14">
        <v>1019083373.72</v>
      </c>
      <c r="F23" s="14">
        <v>906323126.12</v>
      </c>
      <c r="G23" s="12">
        <f t="shared" si="1"/>
        <v>4641399602.6799994</v>
      </c>
    </row>
    <row r="24" spans="1:8" x14ac:dyDescent="0.25">
      <c r="A24" s="13" t="s">
        <v>48</v>
      </c>
      <c r="B24" s="14">
        <v>320854985</v>
      </c>
      <c r="C24" s="14">
        <v>62473040.520000003</v>
      </c>
      <c r="D24" s="11">
        <f t="shared" si="0"/>
        <v>383328025.51999998</v>
      </c>
      <c r="E24" s="14">
        <v>91397070.930000007</v>
      </c>
      <c r="F24" s="14">
        <v>89990063.879999995</v>
      </c>
      <c r="G24" s="12">
        <f t="shared" si="1"/>
        <v>291930954.58999997</v>
      </c>
    </row>
    <row r="25" spans="1:8" x14ac:dyDescent="0.25">
      <c r="A25" s="13" t="s">
        <v>49</v>
      </c>
      <c r="B25" s="14">
        <v>0</v>
      </c>
      <c r="C25" s="14">
        <v>0</v>
      </c>
      <c r="D25" s="11">
        <f t="shared" si="0"/>
        <v>0</v>
      </c>
      <c r="E25" s="14">
        <v>0</v>
      </c>
      <c r="F25" s="14">
        <v>0</v>
      </c>
      <c r="G25" s="12">
        <f t="shared" si="1"/>
        <v>0</v>
      </c>
    </row>
    <row r="26" spans="1:8" x14ac:dyDescent="0.25">
      <c r="A26" s="10" t="s">
        <v>50</v>
      </c>
      <c r="B26" s="11">
        <v>0</v>
      </c>
      <c r="C26" s="11">
        <v>0</v>
      </c>
      <c r="D26" s="11">
        <f t="shared" si="0"/>
        <v>0</v>
      </c>
      <c r="E26" s="11">
        <v>0</v>
      </c>
      <c r="F26" s="11">
        <v>0</v>
      </c>
      <c r="G26" s="12">
        <f t="shared" si="1"/>
        <v>0</v>
      </c>
      <c r="H26" s="1"/>
    </row>
    <row r="27" spans="1:8" x14ac:dyDescent="0.25">
      <c r="A27" s="13" t="s">
        <v>51</v>
      </c>
      <c r="B27" s="14">
        <v>0</v>
      </c>
      <c r="C27" s="14">
        <v>0</v>
      </c>
      <c r="D27" s="11">
        <f t="shared" si="0"/>
        <v>0</v>
      </c>
      <c r="E27" s="14">
        <v>0</v>
      </c>
      <c r="F27" s="14">
        <v>0</v>
      </c>
      <c r="G27" s="12">
        <f t="shared" si="1"/>
        <v>0</v>
      </c>
    </row>
    <row r="28" spans="1:8" x14ac:dyDescent="0.25">
      <c r="A28" s="13" t="s">
        <v>52</v>
      </c>
      <c r="B28" s="14">
        <v>0</v>
      </c>
      <c r="C28" s="14">
        <v>0</v>
      </c>
      <c r="D28" s="11">
        <f t="shared" si="0"/>
        <v>0</v>
      </c>
      <c r="E28" s="14">
        <v>0</v>
      </c>
      <c r="F28" s="14">
        <v>0</v>
      </c>
      <c r="G28" s="12">
        <f t="shared" si="1"/>
        <v>0</v>
      </c>
    </row>
    <row r="29" spans="1:8" x14ac:dyDescent="0.25">
      <c r="A29" s="10" t="s">
        <v>53</v>
      </c>
      <c r="B29" s="11">
        <v>653500000</v>
      </c>
      <c r="C29" s="11">
        <v>0</v>
      </c>
      <c r="D29" s="11">
        <f t="shared" si="0"/>
        <v>653500000</v>
      </c>
      <c r="E29" s="11">
        <v>139829188.25</v>
      </c>
      <c r="F29" s="11">
        <v>137604738.75999999</v>
      </c>
      <c r="G29" s="12">
        <f t="shared" si="1"/>
        <v>513670811.75</v>
      </c>
      <c r="H29" s="1"/>
    </row>
    <row r="30" spans="1:8" x14ac:dyDescent="0.25">
      <c r="A30" s="13" t="s">
        <v>54</v>
      </c>
      <c r="B30" s="14">
        <v>653500000</v>
      </c>
      <c r="C30" s="14">
        <v>0</v>
      </c>
      <c r="D30" s="11">
        <f t="shared" si="0"/>
        <v>653500000</v>
      </c>
      <c r="E30" s="14">
        <v>139829188.25</v>
      </c>
      <c r="F30" s="14">
        <v>137604738.75999999</v>
      </c>
      <c r="G30" s="12">
        <f t="shared" si="1"/>
        <v>513670811.75</v>
      </c>
    </row>
    <row r="31" spans="1:8" x14ac:dyDescent="0.25">
      <c r="A31" s="13" t="s">
        <v>55</v>
      </c>
      <c r="B31" s="14">
        <v>0</v>
      </c>
      <c r="C31" s="14">
        <v>0</v>
      </c>
      <c r="D31" s="11">
        <f t="shared" si="0"/>
        <v>0</v>
      </c>
      <c r="E31" s="14">
        <v>0</v>
      </c>
      <c r="F31" s="14">
        <v>0</v>
      </c>
      <c r="G31" s="12">
        <f t="shared" si="1"/>
        <v>0</v>
      </c>
    </row>
    <row r="32" spans="1:8" x14ac:dyDescent="0.25">
      <c r="A32" s="13" t="s">
        <v>56</v>
      </c>
      <c r="B32" s="14">
        <v>0</v>
      </c>
      <c r="C32" s="14">
        <v>0</v>
      </c>
      <c r="D32" s="11">
        <f t="shared" si="0"/>
        <v>0</v>
      </c>
      <c r="E32" s="14">
        <v>0</v>
      </c>
      <c r="F32" s="14">
        <v>0</v>
      </c>
      <c r="G32" s="12">
        <f t="shared" si="1"/>
        <v>0</v>
      </c>
    </row>
    <row r="33" spans="1:8" x14ac:dyDescent="0.25">
      <c r="A33" s="13" t="s">
        <v>57</v>
      </c>
      <c r="B33" s="14">
        <v>0</v>
      </c>
      <c r="C33" s="14">
        <v>0</v>
      </c>
      <c r="D33" s="11">
        <f t="shared" si="0"/>
        <v>0</v>
      </c>
      <c r="E33" s="14">
        <v>0</v>
      </c>
      <c r="F33" s="14">
        <v>0</v>
      </c>
      <c r="G33" s="12">
        <f t="shared" si="1"/>
        <v>0</v>
      </c>
    </row>
    <row r="34" spans="1:8" x14ac:dyDescent="0.25">
      <c r="A34" s="10" t="s">
        <v>58</v>
      </c>
      <c r="B34" s="11">
        <v>5672866350</v>
      </c>
      <c r="C34" s="11">
        <v>1106454</v>
      </c>
      <c r="D34" s="11">
        <f t="shared" si="0"/>
        <v>5673972804</v>
      </c>
      <c r="E34" s="11">
        <v>1376592834.21</v>
      </c>
      <c r="F34" s="11">
        <v>1376592834.21</v>
      </c>
      <c r="G34" s="12">
        <f t="shared" si="1"/>
        <v>4297379969.79</v>
      </c>
      <c r="H34" s="1"/>
    </row>
    <row r="35" spans="1:8" x14ac:dyDescent="0.25">
      <c r="A35" s="13" t="s">
        <v>59</v>
      </c>
      <c r="B35" s="14">
        <v>2729656032</v>
      </c>
      <c r="C35" s="14">
        <v>1106454</v>
      </c>
      <c r="D35" s="11">
        <f t="shared" si="0"/>
        <v>2730762486</v>
      </c>
      <c r="E35" s="14">
        <v>649546168.44000006</v>
      </c>
      <c r="F35" s="14">
        <v>649546168.44000006</v>
      </c>
      <c r="G35" s="12">
        <f t="shared" si="1"/>
        <v>2081216317.5599999</v>
      </c>
    </row>
    <row r="36" spans="1:8" x14ac:dyDescent="0.25">
      <c r="A36" s="13" t="s">
        <v>60</v>
      </c>
      <c r="B36" s="14">
        <v>2732632827</v>
      </c>
      <c r="C36" s="14">
        <v>0</v>
      </c>
      <c r="D36" s="11">
        <f t="shared" si="0"/>
        <v>2732632827</v>
      </c>
      <c r="E36" s="14">
        <v>681869915.03999996</v>
      </c>
      <c r="F36" s="14">
        <v>681869915.03999996</v>
      </c>
      <c r="G36" s="12">
        <f t="shared" si="1"/>
        <v>2050762911.96</v>
      </c>
    </row>
    <row r="37" spans="1:8" ht="26.25" x14ac:dyDescent="0.25">
      <c r="A37" s="13" t="s">
        <v>61</v>
      </c>
      <c r="B37" s="14">
        <v>210577491</v>
      </c>
      <c r="C37" s="14">
        <v>0</v>
      </c>
      <c r="D37" s="11">
        <f t="shared" si="0"/>
        <v>210577491</v>
      </c>
      <c r="E37" s="14">
        <v>45176750.729999997</v>
      </c>
      <c r="F37" s="14">
        <v>45176750.729999997</v>
      </c>
      <c r="G37" s="12">
        <f t="shared" si="1"/>
        <v>165400740.27000001</v>
      </c>
    </row>
    <row r="38" spans="1:8" x14ac:dyDescent="0.25">
      <c r="A38" s="13" t="s">
        <v>62</v>
      </c>
      <c r="B38" s="14">
        <v>0</v>
      </c>
      <c r="C38" s="14">
        <v>0</v>
      </c>
      <c r="D38" s="11">
        <f t="shared" si="0"/>
        <v>0</v>
      </c>
      <c r="E38" s="14">
        <v>0</v>
      </c>
      <c r="F38" s="14">
        <v>0</v>
      </c>
      <c r="G38" s="12">
        <f t="shared" si="1"/>
        <v>0</v>
      </c>
    </row>
    <row r="39" spans="1:8" x14ac:dyDescent="0.25">
      <c r="A39" s="10" t="s">
        <v>63</v>
      </c>
      <c r="B39" s="11">
        <v>36939345402</v>
      </c>
      <c r="C39" s="11">
        <v>551426218.62</v>
      </c>
      <c r="D39" s="11">
        <f t="shared" si="0"/>
        <v>37490771620.620003</v>
      </c>
      <c r="E39" s="11">
        <v>6573775676.1999998</v>
      </c>
      <c r="F39" s="11">
        <v>5958396643.6099997</v>
      </c>
      <c r="G39" s="12">
        <f t="shared" si="1"/>
        <v>30916995944.420002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topLeftCell="A9" workbookViewId="0">
      <selection activeCell="A30" sqref="A30"/>
    </sheetView>
  </sheetViews>
  <sheetFormatPr baseColWidth="10" defaultRowHeight="15" x14ac:dyDescent="0.25"/>
  <cols>
    <col min="1" max="1" width="64.7109375" customWidth="1"/>
    <col min="2" max="2" width="17.42578125" bestFit="1" customWidth="1"/>
    <col min="3" max="4" width="16.42578125" bestFit="1" customWidth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207</v>
      </c>
      <c r="B2" s="22"/>
      <c r="C2" s="22"/>
      <c r="D2" s="22"/>
    </row>
    <row r="3" spans="1:4" x14ac:dyDescent="0.25">
      <c r="A3" s="22" t="s">
        <v>1</v>
      </c>
      <c r="B3" s="22"/>
      <c r="C3" s="22"/>
      <c r="D3" s="22"/>
    </row>
    <row r="4" spans="1:4" x14ac:dyDescent="0.25">
      <c r="A4" s="22" t="s">
        <v>2</v>
      </c>
      <c r="B4" s="22"/>
      <c r="C4" s="22"/>
      <c r="D4" s="22"/>
    </row>
    <row r="5" spans="1:4" x14ac:dyDescent="0.25">
      <c r="A5" s="22" t="s">
        <v>3</v>
      </c>
      <c r="B5" s="22"/>
      <c r="C5" s="22"/>
      <c r="D5" s="22"/>
    </row>
    <row r="6" spans="1:4" x14ac:dyDescent="0.25">
      <c r="A6" s="22" t="s">
        <v>4</v>
      </c>
      <c r="B6" s="22"/>
      <c r="C6" s="22"/>
      <c r="D6" s="22"/>
    </row>
    <row r="7" spans="1:4" x14ac:dyDescent="0.25">
      <c r="A7" s="2"/>
      <c r="B7" s="2"/>
      <c r="C7" s="2"/>
      <c r="D7" s="2"/>
    </row>
    <row r="8" spans="1:4" ht="25.5" x14ac:dyDescent="0.25">
      <c r="A8" s="5" t="s">
        <v>9</v>
      </c>
      <c r="B8" s="3" t="s">
        <v>6</v>
      </c>
      <c r="C8" s="3" t="s">
        <v>7</v>
      </c>
      <c r="D8" s="6" t="s">
        <v>8</v>
      </c>
    </row>
    <row r="9" spans="1:4" x14ac:dyDescent="0.25">
      <c r="A9" s="7"/>
      <c r="B9" s="8"/>
      <c r="C9" s="8"/>
      <c r="D9" s="9"/>
    </row>
    <row r="10" spans="1:4" x14ac:dyDescent="0.25">
      <c r="A10" s="10" t="s">
        <v>10</v>
      </c>
      <c r="B10" s="11">
        <v>36359022430</v>
      </c>
      <c r="C10" s="11">
        <v>6850637590.1199999</v>
      </c>
      <c r="D10" s="12">
        <v>6850637590.1199999</v>
      </c>
    </row>
    <row r="11" spans="1:4" x14ac:dyDescent="0.25">
      <c r="A11" s="13" t="s">
        <v>11</v>
      </c>
      <c r="B11" s="14">
        <v>36359022430</v>
      </c>
      <c r="C11" s="14">
        <v>6850637590.1199999</v>
      </c>
      <c r="D11" s="15">
        <v>6850637590.1199999</v>
      </c>
    </row>
    <row r="12" spans="1:4" x14ac:dyDescent="0.25">
      <c r="A12" s="13" t="s">
        <v>12</v>
      </c>
      <c r="B12" s="14">
        <v>0</v>
      </c>
      <c r="C12" s="14">
        <v>0</v>
      </c>
      <c r="D12" s="15">
        <v>0</v>
      </c>
    </row>
    <row r="13" spans="1:4" x14ac:dyDescent="0.25">
      <c r="A13" s="10" t="s">
        <v>13</v>
      </c>
      <c r="B13" s="11">
        <v>36728767911</v>
      </c>
      <c r="C13" s="11">
        <f>6573775676.2-35613199-9563551.73</f>
        <v>6528598925.4700003</v>
      </c>
      <c r="D13" s="12">
        <f>5958396643.61-45176750.73</f>
        <v>5913219892.8800001</v>
      </c>
    </row>
    <row r="14" spans="1:4" x14ac:dyDescent="0.25">
      <c r="A14" s="13" t="s">
        <v>14</v>
      </c>
      <c r="B14" s="14">
        <v>36728767911</v>
      </c>
      <c r="C14" s="14">
        <f>6573775676.2-35613199-9563551.73</f>
        <v>6528598925.4700003</v>
      </c>
      <c r="D14" s="15">
        <f>5958396643.61-45146750.73</f>
        <v>5913249892.8800001</v>
      </c>
    </row>
    <row r="15" spans="1:4" x14ac:dyDescent="0.25">
      <c r="A15" s="13" t="s">
        <v>15</v>
      </c>
      <c r="B15" s="14">
        <v>0</v>
      </c>
      <c r="C15" s="14">
        <v>0</v>
      </c>
      <c r="D15" s="15">
        <v>0</v>
      </c>
    </row>
    <row r="16" spans="1:4" x14ac:dyDescent="0.25">
      <c r="A16" s="10" t="s">
        <v>16</v>
      </c>
      <c r="B16" s="11">
        <f>+B10-B13</f>
        <v>-369745481</v>
      </c>
      <c r="C16" s="11">
        <f t="shared" ref="C16:D16" si="0">+C10-C13</f>
        <v>322038664.64999962</v>
      </c>
      <c r="D16" s="12">
        <f t="shared" si="0"/>
        <v>937417697.23999977</v>
      </c>
    </row>
    <row r="17" spans="1:4" x14ac:dyDescent="0.25">
      <c r="A17" s="7" t="s">
        <v>17</v>
      </c>
      <c r="B17" s="8" t="s">
        <v>18</v>
      </c>
      <c r="C17" s="8" t="s">
        <v>7</v>
      </c>
      <c r="D17" s="9" t="s">
        <v>30</v>
      </c>
    </row>
    <row r="18" spans="1:4" x14ac:dyDescent="0.25">
      <c r="A18" s="10" t="s">
        <v>19</v>
      </c>
      <c r="B18" s="11">
        <f>+B16</f>
        <v>-369745481</v>
      </c>
      <c r="C18" s="11">
        <f t="shared" ref="C18:D18" si="1">+C16</f>
        <v>322038664.64999962</v>
      </c>
      <c r="D18" s="12">
        <f t="shared" si="1"/>
        <v>937417697.23999977</v>
      </c>
    </row>
    <row r="19" spans="1:4" x14ac:dyDescent="0.25">
      <c r="A19" s="13" t="s">
        <v>20</v>
      </c>
      <c r="B19" s="14">
        <v>169807703</v>
      </c>
      <c r="C19" s="14">
        <f>28992850+6620349</f>
        <v>35613199</v>
      </c>
      <c r="D19" s="15">
        <f>28992850+6620349</f>
        <v>35613199</v>
      </c>
    </row>
    <row r="20" spans="1:4" x14ac:dyDescent="0.25">
      <c r="A20" s="10" t="s">
        <v>21</v>
      </c>
      <c r="B20" s="11">
        <f>+B18-B19</f>
        <v>-539553184</v>
      </c>
      <c r="C20" s="11">
        <f t="shared" ref="C20:D20" si="2">+C18-C19</f>
        <v>286425465.64999962</v>
      </c>
      <c r="D20" s="12">
        <f t="shared" si="2"/>
        <v>901804498.23999977</v>
      </c>
    </row>
    <row r="21" spans="1:4" x14ac:dyDescent="0.25">
      <c r="A21" s="7" t="s">
        <v>17</v>
      </c>
      <c r="B21" s="8" t="s">
        <v>18</v>
      </c>
      <c r="C21" s="8" t="s">
        <v>7</v>
      </c>
      <c r="D21" s="9" t="s">
        <v>30</v>
      </c>
    </row>
    <row r="22" spans="1:4" x14ac:dyDescent="0.25">
      <c r="A22" s="13" t="s">
        <v>22</v>
      </c>
      <c r="B22" s="14">
        <v>580322976</v>
      </c>
      <c r="C22" s="14">
        <v>0</v>
      </c>
      <c r="D22" s="15">
        <v>0</v>
      </c>
    </row>
    <row r="23" spans="1:4" x14ac:dyDescent="0.25">
      <c r="A23" s="13" t="s">
        <v>23</v>
      </c>
      <c r="B23" s="14">
        <v>40769788</v>
      </c>
      <c r="C23" s="14">
        <v>9563551.7300000004</v>
      </c>
      <c r="D23" s="15">
        <v>9563551.7300000004</v>
      </c>
    </row>
    <row r="24" spans="1:4" x14ac:dyDescent="0.25">
      <c r="A24" s="10" t="s">
        <v>24</v>
      </c>
      <c r="B24" s="11">
        <f>+B22-B23</f>
        <v>539553188</v>
      </c>
      <c r="C24" s="11">
        <f t="shared" ref="C24:D24" si="3">+C22-C23</f>
        <v>-9563551.7300000004</v>
      </c>
      <c r="D24" s="12">
        <f t="shared" si="3"/>
        <v>-9563551.7300000004</v>
      </c>
    </row>
    <row r="25" spans="1:4" x14ac:dyDescent="0.25">
      <c r="A25" s="16"/>
      <c r="B25" s="17"/>
      <c r="C25" s="17"/>
      <c r="D25" s="18"/>
    </row>
    <row r="26" spans="1:4" x14ac:dyDescent="0.25">
      <c r="A26" s="4"/>
      <c r="B26" s="4"/>
      <c r="C26" s="4"/>
      <c r="D26" s="4"/>
    </row>
    <row r="27" spans="1:4" x14ac:dyDescent="0.25">
      <c r="A27" t="s">
        <v>25</v>
      </c>
    </row>
    <row r="29" spans="1:4" x14ac:dyDescent="0.25">
      <c r="B29" s="23"/>
      <c r="C29" s="23"/>
      <c r="D29" s="23"/>
    </row>
    <row r="30" spans="1:4" x14ac:dyDescent="0.25">
      <c r="B30" s="23"/>
    </row>
  </sheetData>
  <mergeCells count="6">
    <mergeCell ref="A1:D1"/>
    <mergeCell ref="A2:D2"/>
    <mergeCell ref="A3:D3"/>
    <mergeCell ref="A4:D4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2016-07-29T15:36:18Z</cp:lastPrinted>
  <dcterms:created xsi:type="dcterms:W3CDTF">2016-07-28T15:06:46Z</dcterms:created>
  <dcterms:modified xsi:type="dcterms:W3CDTF">2016-07-29T15:37:22Z</dcterms:modified>
</cp:coreProperties>
</file>