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10050" firstSheet="2" activeTab="6"/>
  </bookViews>
  <sheets>
    <sheet name="Análitico Ingresos" sheetId="10" r:id="rId1"/>
    <sheet name="Clasificación Administrativa" sheetId="9" r:id="rId2"/>
    <sheet name="Clasificación Económica" sheetId="8" r:id="rId3"/>
    <sheet name="Objeto del Gasto" sheetId="7" r:id="rId4"/>
    <sheet name="Clasificación Funcional" sheetId="6" r:id="rId5"/>
    <sheet name="Categoría Programática" sheetId="5" r:id="rId6"/>
    <sheet name="Postura Fiscal" sheetId="4" r:id="rId7"/>
  </sheets>
  <definedNames>
    <definedName name="_xlnm.Print_Titles" localSheetId="3">'Objeto del Gasto'!$1:$9</definedName>
  </definedNames>
  <calcPr calcId="145621"/>
</workbook>
</file>

<file path=xl/calcChain.xml><?xml version="1.0" encoding="utf-8"?>
<calcChain xmlns="http://schemas.openxmlformats.org/spreadsheetml/2006/main">
  <c r="D16" i="4" l="1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10" i="5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10" i="6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10" i="7"/>
  <c r="G11" i="8"/>
  <c r="G12" i="8"/>
  <c r="G13" i="8"/>
  <c r="G10" i="8"/>
  <c r="D11" i="8"/>
  <c r="D12" i="8"/>
  <c r="D13" i="8"/>
  <c r="D10" i="8"/>
  <c r="G10" i="9"/>
  <c r="G11" i="9"/>
  <c r="D11" i="9"/>
  <c r="D10" i="9"/>
  <c r="E14" i="4" l="1"/>
  <c r="E13" i="4" s="1"/>
  <c r="E16" i="4" s="1"/>
  <c r="E20" i="4"/>
  <c r="D14" i="4"/>
  <c r="D13" i="4" s="1"/>
  <c r="D18" i="4" s="1"/>
  <c r="D20" i="4" s="1"/>
  <c r="C14" i="4"/>
  <c r="C13" i="4" s="1"/>
  <c r="C16" i="4" s="1"/>
  <c r="C18" i="4" s="1"/>
  <c r="C20" i="4" s="1"/>
  <c r="F10" i="9"/>
  <c r="E10" i="9"/>
  <c r="C10" i="9"/>
</calcChain>
</file>

<file path=xl/sharedStrings.xml><?xml version="1.0" encoding="utf-8"?>
<sst xmlns="http://schemas.openxmlformats.org/spreadsheetml/2006/main" count="303" uniqueCount="207">
  <si>
    <t>Cuenta Pública 2015</t>
  </si>
  <si>
    <t>Estado Analítico del Ejercicio del Presupuesto de Egresos</t>
  </si>
  <si>
    <t>Indicadores de Postura Fiscal</t>
  </si>
  <si>
    <t>Del  1o. de Enero al 31 de Marzo de 2015</t>
  </si>
  <si>
    <t>(Pesos)</t>
  </si>
  <si>
    <t>TOMO II PODER EJECUTIVO</t>
  </si>
  <si>
    <t>Estimado/Aprobado</t>
  </si>
  <si>
    <t>Devengado</t>
  </si>
  <si>
    <t>Recaudado/Pagado</t>
  </si>
  <si>
    <t>Concepto</t>
  </si>
  <si>
    <t xml:space="preserve">    I. Ingresos Presupuestarios (I=1+2)</t>
  </si>
  <si>
    <t xml:space="preserve">               1. Ingresos del Gobierno de la Entidad Federativa</t>
  </si>
  <si>
    <t xml:space="preserve">               2. Ingresos del Sector Paraestatal</t>
  </si>
  <si>
    <t xml:space="preserve">    II. Egresos Presupuestarios (II=3+4)</t>
  </si>
  <si>
    <t xml:space="preserve">               3. Egresos del Gobierno de la Entidad Federativa</t>
  </si>
  <si>
    <t xml:space="preserve">               4. Egresos del Sector Paraestatal</t>
  </si>
  <si>
    <t xml:space="preserve">    III. Balance Presupuestario (Superávit o Déficit) (III = I- II)</t>
  </si>
  <si>
    <t xml:space="preserve"> Concepto</t>
  </si>
  <si>
    <t>Estimado</t>
  </si>
  <si>
    <t xml:space="preserve">    III. Balance Presupuestario (Superávit o Déficit)</t>
  </si>
  <si>
    <t xml:space="preserve">    IV. Intereses, Comisiones y Gastos de la Deuda</t>
  </si>
  <si>
    <t xml:space="preserve">    V. Balance Primario (Superávit o Déficit) (V= III- IV)</t>
  </si>
  <si>
    <t xml:space="preserve">    A. Financiamiento</t>
  </si>
  <si>
    <t xml:space="preserve">    B. Amortización de la Deuda</t>
  </si>
  <si>
    <t xml:space="preserve">    C. Endeudamiento ó Desendeudamiento (C = A- B)</t>
  </si>
  <si>
    <t>Bajo protesta de decir verdad declaramos que los Estados Financieros y sus Notas son razonablemente correctos y responsabilidad del emisor.</t>
  </si>
  <si>
    <t>Gasto por Categoría Programática</t>
  </si>
  <si>
    <t>Aprobado</t>
  </si>
  <si>
    <t>Ampliaciones/ (Reducciones)</t>
  </si>
  <si>
    <t>Modificado</t>
  </si>
  <si>
    <t>Pagado</t>
  </si>
  <si>
    <t>Subejercicio</t>
  </si>
  <si>
    <t>3 = (1 + 2)</t>
  </si>
  <si>
    <t>6 = (3 - 4)</t>
  </si>
  <si>
    <t xml:space="preserve">    Subsidio Sector Social y Privado o Entidades Federativas y Municipios</t>
  </si>
  <si>
    <t xml:space="preserve">               Sujetos a Reglas de Operación</t>
  </si>
  <si>
    <t xml:space="preserve">               Otros Subsidios</t>
  </si>
  <si>
    <t xml:space="preserve">    Desempeño de Las Funciones</t>
  </si>
  <si>
    <t xml:space="preserve">               Prestación de Servicios Públicos</t>
  </si>
  <si>
    <t xml:space="preserve">               Provisión de Bienes Públicos</t>
  </si>
  <si>
    <t xml:space="preserve">               Planeación, Seguimiento y Evaluación de Políticas Públicas</t>
  </si>
  <si>
    <t xml:space="preserve">               Promoción y Fomento</t>
  </si>
  <si>
    <t xml:space="preserve">               Regulación y Supervisión</t>
  </si>
  <si>
    <t xml:space="preserve">               Funciones de Las Fuerzas Armadas (Únicamente Gobierno Federal)</t>
  </si>
  <si>
    <t xml:space="preserve">               Específicos</t>
  </si>
  <si>
    <t xml:space="preserve">               Proyectos de Inversión</t>
  </si>
  <si>
    <t xml:space="preserve">    Administrativos y de Apoyo</t>
  </si>
  <si>
    <t xml:space="preserve">               Apoyo al Proceso Presupuestario y para Mejorar la Eficiencia Institucional</t>
  </si>
  <si>
    <t xml:space="preserve">               Apoyo a la Función Pública y al Mejoramiento de la Gestión</t>
  </si>
  <si>
    <t xml:space="preserve">               Operaciones Ajenas</t>
  </si>
  <si>
    <t xml:space="preserve">    Compromisos</t>
  </si>
  <si>
    <t xml:space="preserve">               Obligaciones de Cumplimiento de Resolución Jurisdiccional</t>
  </si>
  <si>
    <t xml:space="preserve">               Desastres Naturales</t>
  </si>
  <si>
    <t xml:space="preserve">    Obligaciones</t>
  </si>
  <si>
    <t xml:space="preserve">               Pensiones y Jubilaciones</t>
  </si>
  <si>
    <t xml:space="preserve">               Aportaciones a la Seguridad Social</t>
  </si>
  <si>
    <t xml:space="preserve">               Aportaciones a Fondos de Estabilización</t>
  </si>
  <si>
    <t xml:space="preserve">               Aportaciones a Fondos de Inversión y Reestructura de Pensiones</t>
  </si>
  <si>
    <t xml:space="preserve">    Programas de Gasto Federalizado (Gobierno Federal)</t>
  </si>
  <si>
    <t xml:space="preserve">               Gasto Federalizado</t>
  </si>
  <si>
    <t xml:space="preserve">               Participaciones a Entidades Federativas y Municipios</t>
  </si>
  <si>
    <t xml:space="preserve">               Costo Financiero, Deuda o Apoyos a Deudores y Ahorradores de la Banca</t>
  </si>
  <si>
    <t xml:space="preserve">               Adeudos de Ejercicios Fiscales Anteriores</t>
  </si>
  <si>
    <t xml:space="preserve"> Total del Gasto</t>
  </si>
  <si>
    <t>Clasificación Funcional (Finalidad y Función)</t>
  </si>
  <si>
    <t xml:space="preserve">    Gobierno</t>
  </si>
  <si>
    <t xml:space="preserve">               Legislación</t>
  </si>
  <si>
    <t xml:space="preserve">               Justicia</t>
  </si>
  <si>
    <t xml:space="preserve">               Coordinación de la Politica de Gobierno</t>
  </si>
  <si>
    <t xml:space="preserve">               Relaciones Exteriores</t>
  </si>
  <si>
    <t xml:space="preserve">               Asuntos Financieros y Hacendarios</t>
  </si>
  <si>
    <t xml:space="preserve">               Seguridad Nacional</t>
  </si>
  <si>
    <t xml:space="preserve">               Asuntos de Orden Público y Seguridad Interior</t>
  </si>
  <si>
    <t xml:space="preserve">               Otros Servicios Generales</t>
  </si>
  <si>
    <t xml:space="preserve">    Desarrollo Social</t>
  </si>
  <si>
    <t xml:space="preserve">               Protección Ambiental</t>
  </si>
  <si>
    <t xml:space="preserve">               Vivienda y Servicios a la Comunidad</t>
  </si>
  <si>
    <t xml:space="preserve">               Salud</t>
  </si>
  <si>
    <t xml:space="preserve">               Recreacion, Cultura y Otras Manifestaciones Sociales</t>
  </si>
  <si>
    <t xml:space="preserve">               Educación</t>
  </si>
  <si>
    <t xml:space="preserve">               Protección Social</t>
  </si>
  <si>
    <t xml:space="preserve">               Otros Asuntos Sociales</t>
  </si>
  <si>
    <t xml:space="preserve">    Desarrollo Económico</t>
  </si>
  <si>
    <t xml:space="preserve">               Asuntos Económicos, Comerciales y Laborales en General</t>
  </si>
  <si>
    <t xml:space="preserve">               Agropecuaria, Silvicultura, Pesca y Caza</t>
  </si>
  <si>
    <t xml:space="preserve">               Combustible y Energía</t>
  </si>
  <si>
    <t xml:space="preserve">               Mineria, Manufacturas y Construcción</t>
  </si>
  <si>
    <t xml:space="preserve">               Transporte</t>
  </si>
  <si>
    <t xml:space="preserve">               Comunicaciones</t>
  </si>
  <si>
    <t xml:space="preserve">               Turismo</t>
  </si>
  <si>
    <t xml:space="preserve">               Ciencia, Tecnología e Innovación</t>
  </si>
  <si>
    <t xml:space="preserve">               Otras Industrias y Otros Asuntos Económicos</t>
  </si>
  <si>
    <t xml:space="preserve">    Otras No Clasificadas en Funciones Anteriores</t>
  </si>
  <si>
    <t xml:space="preserve">               Transacciones de la Deuda Pública / Costo Financiero de la Deuda</t>
  </si>
  <si>
    <t xml:space="preserve">               Transferencias, Participaciones y Aportaciones Entre Diferentes Niveles y órdenes de Gobierno</t>
  </si>
  <si>
    <t xml:space="preserve">               Saneamiento del Sistema Financiero</t>
  </si>
  <si>
    <t>Clasificación por Objeto del Gasto (Capítulo y Concepto)</t>
  </si>
  <si>
    <t xml:space="preserve">    Servicios Personales</t>
  </si>
  <si>
    <t xml:space="preserve">               Remuneraciones al Personal de Carácter Permanente</t>
  </si>
  <si>
    <t xml:space="preserve">               Remuneraciones al Personal de Carácter Transitorio</t>
  </si>
  <si>
    <t xml:space="preserve">               Remuneraciones Adicionales y Especiales</t>
  </si>
  <si>
    <t xml:space="preserve">               Seguridad Social</t>
  </si>
  <si>
    <t xml:space="preserve">               Otras Prestaciones Sociales y Económicas</t>
  </si>
  <si>
    <t xml:space="preserve">               Previsiones</t>
  </si>
  <si>
    <t xml:space="preserve">               Pago de Estímulos a Servidores Públicos</t>
  </si>
  <si>
    <t xml:space="preserve">    Materiales y Suministros</t>
  </si>
  <si>
    <t xml:space="preserve">               Materiales de Administración, Emisión de Documentos y Artículos Oficiales</t>
  </si>
  <si>
    <t xml:space="preserve">               Alimentos y Utensilios</t>
  </si>
  <si>
    <t xml:space="preserve">               Materias Primas y Materiales de Producción y Comercialización</t>
  </si>
  <si>
    <t xml:space="preserve">               Materiales y Artículos de Construcción y de Reparación</t>
  </si>
  <si>
    <t xml:space="preserve">               Productos Químicos, Farmacéuticos y de Laboratorio</t>
  </si>
  <si>
    <t xml:space="preserve">               Combustibles, Lubricantes y Aditivos</t>
  </si>
  <si>
    <t xml:space="preserve">               Vestuario, Blancos, Prendas de Protección y Artículos Deportivos</t>
  </si>
  <si>
    <t xml:space="preserve">               Materiales y Suministros para Seguridad</t>
  </si>
  <si>
    <t xml:space="preserve">               Herramientas, Refacciones y Accesorios Menores</t>
  </si>
  <si>
    <t xml:space="preserve">    Servicios Generales</t>
  </si>
  <si>
    <t xml:space="preserve">               Servicios Básicos</t>
  </si>
  <si>
    <t xml:space="preserve">               Servicios de Arrendamiento</t>
  </si>
  <si>
    <t xml:space="preserve">               Servicios Profesionales, Científicos, Técnicos y Otros Servicios</t>
  </si>
  <si>
    <t xml:space="preserve">               Servicios Financieros, Bancarios y Comerciales</t>
  </si>
  <si>
    <t xml:space="preserve">               Servicios de Instalación, Reparación, Mantenimiento y Conservación</t>
  </si>
  <si>
    <t xml:space="preserve">               Servicios de Comunicación Social y Publicidad</t>
  </si>
  <si>
    <t xml:space="preserve">               Servicios de Traslado y Viáticos</t>
  </si>
  <si>
    <t xml:space="preserve">               Servicios Oficiales</t>
  </si>
  <si>
    <t xml:space="preserve">    Transferencias, Asignaciones, Subsidios y Otras Ayudas</t>
  </si>
  <si>
    <t xml:space="preserve">               Transferencias Internas y Asignaciones al Sector Público</t>
  </si>
  <si>
    <t xml:space="preserve">               Transferencias al Resto del Sector Público</t>
  </si>
  <si>
    <t xml:space="preserve">               Subsidios y Subvenciones</t>
  </si>
  <si>
    <t xml:space="preserve">               Ayudas Sociales</t>
  </si>
  <si>
    <t xml:space="preserve">               Transferencias a Fideicomisos, Mandatos y Otros Análogos</t>
  </si>
  <si>
    <t xml:space="preserve">               Transferencias a la Seguridad Social</t>
  </si>
  <si>
    <t xml:space="preserve">               Donativos</t>
  </si>
  <si>
    <t xml:space="preserve">               Transferencias al Exterior</t>
  </si>
  <si>
    <t xml:space="preserve">    Bienes Muebles, Inmuebles e Intangibles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</si>
  <si>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</si>
  <si>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</si>
  <si>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</si>
  <si>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Vehículos y Equipo de Transporte</t>
  </si>
  <si>
    <t xml:space="preserve">               Equipo de Defensa y Seguridad</t>
  </si>
  <si>
    <t xml:space="preserve">               Maquinaria, Otros Equipos y Herramientas</t>
  </si>
  <si>
    <t xml:space="preserve">               Activos Biológicos</t>
  </si>
  <si>
    <t xml:space="preserve">               Bienes Inmuebles</t>
  </si>
  <si>
    <t xml:space="preserve">               Activos Intangibles</t>
  </si>
  <si>
    <t xml:space="preserve">    Inversión Pública</t>
  </si>
  <si>
    <t xml:space="preserve">               Obra Pública en Bienes de Dominio Público</t>
  </si>
  <si>
    <t xml:space="preserve">               Obra Pública en Bienes Propios</t>
  </si>
  <si>
    <t xml:space="preserve">               Proyectos Productivos y Acciones de Fomento</t>
  </si>
  <si>
    <t xml:space="preserve">    Inversiones Financieras y Otras Provisiones</t>
  </si>
  <si>
    <t xml:space="preserve">               Inversiones para el Fomento de Actividades Productivas</t>
  </si>
  <si>
    <t xml:space="preserve">               Acciones y Participaciones de Capital</t>
  </si>
  <si>
    <t xml:space="preserve">               Compra de Títulos y Valores</t>
  </si>
  <si>
    <t xml:space="preserve">               Concesión de Préstamos</t>
  </si>
  <si>
    <t xml:space="preserve">               Inversiones en Fideicomisos, Mandatos y Otros Análogos</t>
  </si>
  <si>
    <t xml:space="preserve">               Otras Inversiones Financieras</t>
  </si>
  <si>
    <t xml:space="preserve">               Provisiones para Contingencias y Otras Erogaciones Especiales</t>
  </si>
  <si>
    <t xml:space="preserve">    Participaciones y Aportaciones</t>
  </si>
  <si>
    <t xml:space="preserve">               Participaciones</t>
  </si>
  <si>
    <t xml:space="preserve">               Aportaciones</t>
  </si>
  <si>
    <t xml:space="preserve">               Convenios</t>
  </si>
  <si>
    <t xml:space="preserve">    Deuda Pública</t>
  </si>
  <si>
    <t xml:space="preserve">               Amortización de la Deuda Pública</t>
  </si>
  <si>
    <t xml:space="preserve">               Intereses de la Deuda Pública</t>
  </si>
  <si>
    <t xml:space="preserve">               Comisiones de la Deuda Pública</t>
  </si>
  <si>
    <t xml:space="preserve">               Gastos de la Deuda Pública</t>
  </si>
  <si>
    <t xml:space="preserve">               Costo por Coberturas</t>
  </si>
  <si>
    <t xml:space="preserve">               Apoyos Financieros</t>
  </si>
  <si>
    <t xml:space="preserve">               Adeudos de Ejercicios Fiscales Anteriores (Adefas)</t>
  </si>
  <si>
    <t>Clasificación Económica (por Tipo de Gasto)</t>
  </si>
  <si>
    <t xml:space="preserve">    Gasto Corriente</t>
  </si>
  <si>
    <t xml:space="preserve">    Gasto de Capital</t>
  </si>
  <si>
    <t xml:space="preserve">    Amortización de la Deuda y Disminución de Pasivos</t>
  </si>
  <si>
    <t>Clasificación Administrativa</t>
  </si>
  <si>
    <t xml:space="preserve">   PODER EJECUTIVO</t>
  </si>
  <si>
    <t>Estado Analítico de Ingresos</t>
  </si>
  <si>
    <t>Ampliaciones y Reducciones</t>
  </si>
  <si>
    <t>Recaudado</t>
  </si>
  <si>
    <t>Diferencia</t>
  </si>
  <si>
    <t>6 = (5 - 1)</t>
  </si>
  <si>
    <t>Rubro de Ingresos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</si>
  <si>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</si>
  <si>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</si>
  <si>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</si>
  <si>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</si>
  <si>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</si>
  <si>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           Corriente</t>
  </si>
  <si>
    <t xml:space="preserve">               Capital</t>
  </si>
  <si>
    <t xml:space="preserve">    Aprovechamientos</t>
  </si>
  <si>
    <t xml:space="preserve">    Ingresos por Ventas de Bienes y Servicios</t>
  </si>
  <si>
    <t xml:space="preserve">    Ingresos Derivados de Financiamientos</t>
  </si>
  <si>
    <t xml:space="preserve"> Total</t>
  </si>
  <si>
    <t xml:space="preserve">    Ingresos del Gobierno</t>
  </si>
  <si>
    <t xml:space="preserve">               Impuestos</t>
  </si>
  <si>
    <t xml:space="preserve">               Contribuciones de Mejoras</t>
  </si>
  <si>
    <t xml:space="preserve">               Derechos</t>
  </si>
  <si>
    <t xml:space="preserve">               Productos</t>
  </si>
  <si>
    <t xml:space="preserve">                      Corriente</t>
  </si>
  <si>
    <t xml:space="preserve">                      Capital</t>
  </si>
  <si>
    <t xml:space="preserve">               Aprovechamientos</t>
  </si>
  <si>
    <t xml:space="preserve">               Participaciones y Aportaciones</t>
  </si>
  <si>
    <t xml:space="preserve">               Transferencias, Asignaciones, Subsidios y Otras Ayudas</t>
  </si>
  <si>
    <t xml:space="preserve">    Ingresos de Organismos y Empresas</t>
  </si>
  <si>
    <t xml:space="preserve">               Cuotas y Aportaciones de Seguridad Social</t>
  </si>
  <si>
    <t xml:space="preserve">               Ingresos por Ventas de Bienes y Servicios</t>
  </si>
  <si>
    <t xml:space="preserve">    Ingresos Derivados de Financiamiento</t>
  </si>
  <si>
    <t xml:space="preserve">               Ingresos Derivados de Financiamientos</t>
  </si>
  <si>
    <t>PODER EJECUTIVO</t>
  </si>
  <si>
    <t xml:space="preserve">Pagado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</si>
</sst>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8" xfId="0" applyNumberFormat="1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0" fillId="0" borderId="0" xfId="0"/>
    <xf numFmtId="164" fontId="4" fillId="0" borderId="0" xfId="0" applyNumberFormat="1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opLeftCell="A31" workbookViewId="0">
      <selection activeCell="A46" sqref="A46"/>
    </sheetView>
  </sheetViews>
  <sheetFormatPr baseColWidth="10" defaultRowHeight="15" x14ac:dyDescent="0.25"/>
  <cols>
    <col min="1" max="1" width="67.85546875" customWidth="1"/>
    <col min="2" max="2" width="17.85546875" customWidth="1"/>
    <col min="3" max="3" width="15.7109375" customWidth="1"/>
    <col min="4" max="4" width="18.5703125" customWidth="1"/>
    <col min="5" max="6" width="15.7109375" customWidth="1"/>
    <col min="7" max="7" width="18.42578125" customWidth="1"/>
  </cols>
  <sheetData>
    <row r="1" spans="1:7" x14ac:dyDescent="0.25">
      <c r="A1" s="25" t="s">
        <v>0</v>
      </c>
      <c r="B1" s="25"/>
      <c r="C1" s="25"/>
      <c r="D1" s="25"/>
      <c r="E1" s="25"/>
      <c r="F1" s="25"/>
      <c r="G1" s="25"/>
    </row>
    <row r="2" spans="1:7" x14ac:dyDescent="0.25">
      <c r="A2" s="25" t="s">
        <v>205</v>
      </c>
      <c r="B2" s="25"/>
      <c r="C2" s="25"/>
      <c r="D2" s="25"/>
      <c r="E2" s="25"/>
      <c r="F2" s="25"/>
      <c r="G2" s="25"/>
    </row>
    <row r="3" spans="1:7" x14ac:dyDescent="0.25">
      <c r="A3" s="25" t="s">
        <v>173</v>
      </c>
      <c r="B3" s="25"/>
      <c r="C3" s="25"/>
      <c r="D3" s="25"/>
      <c r="E3" s="25"/>
      <c r="F3" s="25"/>
      <c r="G3" s="25"/>
    </row>
    <row r="4" spans="1:7" x14ac:dyDescent="0.25">
      <c r="A4" s="25" t="s">
        <v>3</v>
      </c>
      <c r="B4" s="25"/>
      <c r="C4" s="25"/>
      <c r="D4" s="25"/>
      <c r="E4" s="25"/>
      <c r="F4" s="25"/>
      <c r="G4" s="25"/>
    </row>
    <row r="5" spans="1:7" x14ac:dyDescent="0.25">
      <c r="A5" s="25" t="s">
        <v>4</v>
      </c>
      <c r="B5" s="25"/>
      <c r="C5" s="25"/>
      <c r="D5" s="25"/>
      <c r="E5" s="25"/>
      <c r="F5" s="25"/>
      <c r="G5" s="25"/>
    </row>
    <row r="6" spans="1:7" x14ac:dyDescent="0.25">
      <c r="A6" s="2"/>
      <c r="B6" s="2"/>
      <c r="C6" s="2"/>
      <c r="D6" s="2"/>
      <c r="E6" s="2"/>
      <c r="F6" s="2"/>
      <c r="G6" s="2"/>
    </row>
    <row r="7" spans="1:7" ht="25.5" x14ac:dyDescent="0.25">
      <c r="A7" s="6" t="s">
        <v>178</v>
      </c>
      <c r="B7" s="4" t="s">
        <v>18</v>
      </c>
      <c r="C7" s="4" t="s">
        <v>174</v>
      </c>
      <c r="D7" s="4" t="s">
        <v>29</v>
      </c>
      <c r="E7" s="4" t="s">
        <v>7</v>
      </c>
      <c r="F7" s="4" t="s">
        <v>175</v>
      </c>
      <c r="G7" s="7" t="s">
        <v>176</v>
      </c>
    </row>
    <row r="8" spans="1:7" x14ac:dyDescent="0.25">
      <c r="A8" s="8"/>
      <c r="B8" s="9">
        <v>1</v>
      </c>
      <c r="C8" s="9">
        <v>2</v>
      </c>
      <c r="D8" s="9" t="s">
        <v>32</v>
      </c>
      <c r="E8" s="9">
        <v>4</v>
      </c>
      <c r="F8" s="9">
        <v>5</v>
      </c>
      <c r="G8" s="10" t="s">
        <v>177</v>
      </c>
    </row>
    <row r="9" spans="1:7" x14ac:dyDescent="0.25">
      <c r="A9" s="14" t="s">
        <v>179</v>
      </c>
      <c r="B9" s="15">
        <v>1549842112</v>
      </c>
      <c r="C9" s="15">
        <v>0</v>
      </c>
      <c r="D9" s="15">
        <v>1549842112</v>
      </c>
      <c r="E9" s="15">
        <v>540920627.65999997</v>
      </c>
      <c r="F9" s="15">
        <v>540920627.65999997</v>
      </c>
      <c r="G9" s="16">
        <v>-1008921484.34</v>
      </c>
    </row>
    <row r="10" spans="1:7" x14ac:dyDescent="0.25">
      <c r="A10" s="14" t="s">
        <v>180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6">
        <v>0</v>
      </c>
    </row>
    <row r="11" spans="1:7" x14ac:dyDescent="0.25">
      <c r="A11" s="14" t="s">
        <v>181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6">
        <v>0</v>
      </c>
    </row>
    <row r="12" spans="1:7" x14ac:dyDescent="0.25">
      <c r="A12" s="14" t="s">
        <v>182</v>
      </c>
      <c r="B12" s="15">
        <v>590895514</v>
      </c>
      <c r="C12" s="15">
        <v>0</v>
      </c>
      <c r="D12" s="15">
        <v>590895514</v>
      </c>
      <c r="E12" s="15">
        <v>186738742.34999999</v>
      </c>
      <c r="F12" s="15">
        <v>186738742.34999999</v>
      </c>
      <c r="G12" s="16">
        <v>-404156771.64999998</v>
      </c>
    </row>
    <row r="13" spans="1:7" x14ac:dyDescent="0.25">
      <c r="A13" s="14" t="s">
        <v>183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6">
        <v>0</v>
      </c>
    </row>
    <row r="14" spans="1:7" x14ac:dyDescent="0.25">
      <c r="A14" s="14" t="s">
        <v>184</v>
      </c>
      <c r="B14" s="15">
        <v>2593308</v>
      </c>
      <c r="C14" s="15">
        <v>0</v>
      </c>
      <c r="D14" s="15">
        <v>2593308</v>
      </c>
      <c r="E14" s="15">
        <v>1459481.18</v>
      </c>
      <c r="F14" s="15">
        <v>1459481.18</v>
      </c>
      <c r="G14" s="16">
        <v>-1133826.82</v>
      </c>
    </row>
    <row r="15" spans="1:7" x14ac:dyDescent="0.25">
      <c r="A15" s="14" t="s">
        <v>185</v>
      </c>
      <c r="B15" s="15">
        <v>29495080</v>
      </c>
      <c r="C15" s="15">
        <v>0</v>
      </c>
      <c r="D15" s="15">
        <v>29495080</v>
      </c>
      <c r="E15" s="15">
        <v>4402620.8899999997</v>
      </c>
      <c r="F15" s="15">
        <v>4402620.8899999997</v>
      </c>
      <c r="G15" s="16">
        <v>-25092459.109999999</v>
      </c>
    </row>
    <row r="16" spans="1:7" x14ac:dyDescent="0.25">
      <c r="A16" s="14" t="s">
        <v>186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6">
        <v>0</v>
      </c>
    </row>
    <row r="17" spans="1:8" x14ac:dyDescent="0.25">
      <c r="A17" s="14" t="s">
        <v>184</v>
      </c>
      <c r="B17" s="15">
        <v>267738729</v>
      </c>
      <c r="C17" s="15">
        <v>0</v>
      </c>
      <c r="D17" s="15">
        <v>267738729</v>
      </c>
      <c r="E17" s="15">
        <v>184419839</v>
      </c>
      <c r="F17" s="15">
        <v>184419839</v>
      </c>
      <c r="G17" s="16">
        <v>-83318890</v>
      </c>
    </row>
    <row r="18" spans="1:8" x14ac:dyDescent="0.25">
      <c r="A18" s="14" t="s">
        <v>185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6">
        <v>0</v>
      </c>
    </row>
    <row r="19" spans="1:8" x14ac:dyDescent="0.25">
      <c r="A19" s="14" t="s">
        <v>187</v>
      </c>
      <c r="B19" s="15">
        <v>2446384483</v>
      </c>
      <c r="C19" s="15">
        <v>0</v>
      </c>
      <c r="D19" s="15">
        <v>2446384483</v>
      </c>
      <c r="E19" s="15">
        <v>0</v>
      </c>
      <c r="F19" s="15">
        <v>0</v>
      </c>
      <c r="G19" s="16">
        <v>-2446384483</v>
      </c>
    </row>
    <row r="20" spans="1:8" x14ac:dyDescent="0.25">
      <c r="A20" s="14" t="s">
        <v>155</v>
      </c>
      <c r="B20" s="15">
        <v>28737826135</v>
      </c>
      <c r="C20" s="15">
        <v>0</v>
      </c>
      <c r="D20" s="15">
        <v>28737826135</v>
      </c>
      <c r="E20" s="15">
        <v>5950582756.4399996</v>
      </c>
      <c r="F20" s="15">
        <v>5950582756.4399996</v>
      </c>
      <c r="G20" s="16">
        <v>-22787243378.560001</v>
      </c>
    </row>
    <row r="21" spans="1:8" x14ac:dyDescent="0.25">
      <c r="A21" s="14" t="s">
        <v>124</v>
      </c>
      <c r="B21" s="15">
        <v>1687105021</v>
      </c>
      <c r="C21" s="15">
        <v>0</v>
      </c>
      <c r="D21" s="15">
        <v>1687105021</v>
      </c>
      <c r="E21" s="15">
        <v>489469500</v>
      </c>
      <c r="F21" s="15">
        <v>489469500</v>
      </c>
      <c r="G21" s="16">
        <v>-1197635521</v>
      </c>
    </row>
    <row r="22" spans="1:8" x14ac:dyDescent="0.25">
      <c r="A22" s="14" t="s">
        <v>188</v>
      </c>
      <c r="B22" s="15">
        <v>500000000</v>
      </c>
      <c r="C22" s="15">
        <v>0</v>
      </c>
      <c r="D22" s="15">
        <v>500000000</v>
      </c>
      <c r="E22" s="15">
        <v>150000000</v>
      </c>
      <c r="F22" s="15">
        <v>150000000</v>
      </c>
      <c r="G22" s="16">
        <v>-350000000</v>
      </c>
    </row>
    <row r="23" spans="1:8" x14ac:dyDescent="0.25">
      <c r="A23" s="11" t="s">
        <v>189</v>
      </c>
      <c r="B23" s="12">
        <v>35811880382</v>
      </c>
      <c r="C23" s="12">
        <v>0</v>
      </c>
      <c r="D23" s="12">
        <v>35811880382</v>
      </c>
      <c r="E23" s="12">
        <v>7507993567.5200005</v>
      </c>
      <c r="F23" s="12">
        <v>7507993567.5200005</v>
      </c>
      <c r="G23" s="13">
        <v>-28303886814.48</v>
      </c>
      <c r="H23" s="1"/>
    </row>
    <row r="24" spans="1:8" x14ac:dyDescent="0.25">
      <c r="A24" s="11" t="s">
        <v>190</v>
      </c>
      <c r="B24" s="12">
        <v>32865495899</v>
      </c>
      <c r="C24" s="12">
        <v>0</v>
      </c>
      <c r="D24" s="12">
        <v>32865495899</v>
      </c>
      <c r="E24" s="12">
        <v>7357993567.5200005</v>
      </c>
      <c r="F24" s="12">
        <v>7357993567.5200005</v>
      </c>
      <c r="G24" s="13">
        <v>-25507502331.48</v>
      </c>
      <c r="H24" s="1"/>
    </row>
    <row r="25" spans="1:8" x14ac:dyDescent="0.25">
      <c r="A25" s="14" t="s">
        <v>191</v>
      </c>
      <c r="B25" s="15">
        <v>1549842112</v>
      </c>
      <c r="C25" s="15">
        <v>0</v>
      </c>
      <c r="D25" s="15">
        <v>1549842112</v>
      </c>
      <c r="E25" s="15">
        <v>540920627.65999997</v>
      </c>
      <c r="F25" s="15">
        <v>540920627.65999997</v>
      </c>
      <c r="G25" s="16">
        <v>-1008921484.34</v>
      </c>
    </row>
    <row r="26" spans="1:8" x14ac:dyDescent="0.25">
      <c r="A26" s="14" t="s">
        <v>192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6">
        <v>0</v>
      </c>
    </row>
    <row r="27" spans="1:8" x14ac:dyDescent="0.25">
      <c r="A27" s="14" t="s">
        <v>193</v>
      </c>
      <c r="B27" s="15">
        <v>590895514</v>
      </c>
      <c r="C27" s="15">
        <v>0</v>
      </c>
      <c r="D27" s="15">
        <v>590895514</v>
      </c>
      <c r="E27" s="15">
        <v>186738742.34999999</v>
      </c>
      <c r="F27" s="15">
        <v>186738742.34999999</v>
      </c>
      <c r="G27" s="16">
        <v>-404156771.64999998</v>
      </c>
    </row>
    <row r="28" spans="1:8" x14ac:dyDescent="0.25">
      <c r="A28" s="14" t="s">
        <v>194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6">
        <v>0</v>
      </c>
    </row>
    <row r="29" spans="1:8" x14ac:dyDescent="0.25">
      <c r="A29" s="14" t="s">
        <v>195</v>
      </c>
      <c r="B29" s="15">
        <v>2593308</v>
      </c>
      <c r="C29" s="15">
        <v>0</v>
      </c>
      <c r="D29" s="15">
        <v>2593308</v>
      </c>
      <c r="E29" s="15">
        <v>1459481.18</v>
      </c>
      <c r="F29" s="15">
        <v>1459481.18</v>
      </c>
      <c r="G29" s="16">
        <v>-1133826.82</v>
      </c>
    </row>
    <row r="30" spans="1:8" x14ac:dyDescent="0.25">
      <c r="A30" s="14" t="s">
        <v>196</v>
      </c>
      <c r="B30" s="15">
        <v>29495080</v>
      </c>
      <c r="C30" s="15">
        <v>0</v>
      </c>
      <c r="D30" s="15">
        <v>29495080</v>
      </c>
      <c r="E30" s="15">
        <v>4402620.8899999997</v>
      </c>
      <c r="F30" s="15">
        <v>4402620.8899999997</v>
      </c>
      <c r="G30" s="16">
        <v>-25092459.109999999</v>
      </c>
    </row>
    <row r="31" spans="1:8" x14ac:dyDescent="0.25">
      <c r="A31" s="14" t="s">
        <v>197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6">
        <v>0</v>
      </c>
    </row>
    <row r="32" spans="1:8" x14ac:dyDescent="0.25">
      <c r="A32" s="14" t="s">
        <v>195</v>
      </c>
      <c r="B32" s="15">
        <v>267738729</v>
      </c>
      <c r="C32" s="15">
        <v>0</v>
      </c>
      <c r="D32" s="15">
        <v>267738729</v>
      </c>
      <c r="E32" s="15">
        <v>184419839</v>
      </c>
      <c r="F32" s="15">
        <v>184419839</v>
      </c>
      <c r="G32" s="16">
        <v>-83318890</v>
      </c>
    </row>
    <row r="33" spans="1:8" x14ac:dyDescent="0.25">
      <c r="A33" s="14" t="s">
        <v>196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6">
        <v>0</v>
      </c>
    </row>
    <row r="34" spans="1:8" x14ac:dyDescent="0.25">
      <c r="A34" s="14" t="s">
        <v>198</v>
      </c>
      <c r="B34" s="15">
        <v>28737826135</v>
      </c>
      <c r="C34" s="15">
        <v>0</v>
      </c>
      <c r="D34" s="15">
        <v>28737826135</v>
      </c>
      <c r="E34" s="15">
        <v>5950582756.4399996</v>
      </c>
      <c r="F34" s="15">
        <v>5950582756.4399996</v>
      </c>
      <c r="G34" s="16">
        <v>-22787243378.560001</v>
      </c>
    </row>
    <row r="35" spans="1:8" x14ac:dyDescent="0.25">
      <c r="A35" s="14" t="s">
        <v>199</v>
      </c>
      <c r="B35" s="15">
        <v>1687105021</v>
      </c>
      <c r="C35" s="15">
        <v>0</v>
      </c>
      <c r="D35" s="15">
        <v>1687105021</v>
      </c>
      <c r="E35" s="15">
        <v>489469500</v>
      </c>
      <c r="F35" s="15">
        <v>489469500</v>
      </c>
      <c r="G35" s="16">
        <v>-1197635521</v>
      </c>
    </row>
    <row r="36" spans="1:8" x14ac:dyDescent="0.25">
      <c r="A36" s="11" t="s">
        <v>200</v>
      </c>
      <c r="B36" s="12">
        <v>2446384483</v>
      </c>
      <c r="C36" s="12">
        <v>0</v>
      </c>
      <c r="D36" s="12">
        <v>2446384483</v>
      </c>
      <c r="E36" s="12">
        <v>0</v>
      </c>
      <c r="F36" s="12">
        <v>0</v>
      </c>
      <c r="G36" s="13">
        <v>-2446384483</v>
      </c>
      <c r="H36" s="1"/>
    </row>
    <row r="37" spans="1:8" x14ac:dyDescent="0.25">
      <c r="A37" s="14" t="s">
        <v>201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6">
        <v>0</v>
      </c>
    </row>
    <row r="38" spans="1:8" x14ac:dyDescent="0.25">
      <c r="A38" s="14" t="s">
        <v>202</v>
      </c>
      <c r="B38" s="15">
        <v>2446384483</v>
      </c>
      <c r="C38" s="15">
        <v>0</v>
      </c>
      <c r="D38" s="15">
        <v>2446384483</v>
      </c>
      <c r="E38" s="15">
        <v>0</v>
      </c>
      <c r="F38" s="15">
        <v>0</v>
      </c>
      <c r="G38" s="16">
        <v>-2446384483</v>
      </c>
    </row>
    <row r="39" spans="1:8" x14ac:dyDescent="0.25">
      <c r="A39" s="14" t="s">
        <v>199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6">
        <v>0</v>
      </c>
    </row>
    <row r="40" spans="1:8" x14ac:dyDescent="0.25">
      <c r="A40" s="11" t="s">
        <v>203</v>
      </c>
      <c r="B40" s="12">
        <v>500000000</v>
      </c>
      <c r="C40" s="12">
        <v>0</v>
      </c>
      <c r="D40" s="12">
        <v>500000000</v>
      </c>
      <c r="E40" s="12">
        <v>150000000</v>
      </c>
      <c r="F40" s="12">
        <v>150000000</v>
      </c>
      <c r="G40" s="13">
        <v>-350000000</v>
      </c>
      <c r="H40" s="1"/>
    </row>
    <row r="41" spans="1:8" x14ac:dyDescent="0.25">
      <c r="A41" s="14" t="s">
        <v>204</v>
      </c>
      <c r="B41" s="15">
        <v>500000000</v>
      </c>
      <c r="C41" s="15">
        <v>0</v>
      </c>
      <c r="D41" s="15">
        <v>500000000</v>
      </c>
      <c r="E41" s="15">
        <v>150000000</v>
      </c>
      <c r="F41" s="15">
        <v>150000000</v>
      </c>
      <c r="G41" s="16">
        <v>-350000000</v>
      </c>
    </row>
    <row r="42" spans="1:8" x14ac:dyDescent="0.25">
      <c r="A42" s="11" t="s">
        <v>189</v>
      </c>
      <c r="B42" s="12">
        <v>35811880382</v>
      </c>
      <c r="C42" s="12">
        <v>0</v>
      </c>
      <c r="D42" s="12">
        <v>35811880382</v>
      </c>
      <c r="E42" s="12">
        <v>7507993567.5200005</v>
      </c>
      <c r="F42" s="12">
        <v>7507993567.5200005</v>
      </c>
      <c r="G42" s="13">
        <v>-28303886814.48</v>
      </c>
      <c r="H42" s="1"/>
    </row>
    <row r="43" spans="1:8" x14ac:dyDescent="0.25">
      <c r="A43" s="17"/>
      <c r="B43" s="18"/>
      <c r="C43" s="18"/>
      <c r="D43" s="18"/>
      <c r="E43" s="18"/>
      <c r="F43" s="18"/>
      <c r="G43" s="19"/>
    </row>
    <row r="44" spans="1:8" x14ac:dyDescent="0.25">
      <c r="A44" s="5"/>
      <c r="B44" s="5"/>
      <c r="C44" s="5"/>
      <c r="D44" s="5"/>
      <c r="E44" s="5"/>
      <c r="F44" s="5"/>
      <c r="G44" s="5"/>
    </row>
    <row r="45" spans="1:8" x14ac:dyDescent="0.25">
      <c r="A45" t="s">
        <v>25</v>
      </c>
    </row>
  </sheetData>
  <mergeCells count="5">
    <mergeCell ref="A1:G1"/>
    <mergeCell ref="A2:G2"/>
    <mergeCell ref="A3:G3"/>
    <mergeCell ref="A4:G4"/>
    <mergeCell ref="A5:G5"/>
  </mergeCells>
  <printOptions horizontalCentered="1"/>
  <pageMargins left="0.31496062992125984" right="0.31496062992125984" top="0.55118110236220474" bottom="0.55118110236220474" header="0.31496062992125984" footer="0.31496062992125984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showGridLines="0" workbookViewId="0">
      <selection activeCell="G16" sqref="G16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5.7109375" customWidth="1"/>
    <col min="4" max="4" width="17.85546875" customWidth="1"/>
    <col min="5" max="6" width="15.7109375" customWidth="1"/>
    <col min="7" max="7" width="16.85546875" bestFit="1" customWidth="1"/>
  </cols>
  <sheetData>
    <row r="1" spans="1:7" x14ac:dyDescent="0.25">
      <c r="A1" s="25" t="s">
        <v>0</v>
      </c>
      <c r="B1" s="25"/>
      <c r="C1" s="25"/>
      <c r="D1" s="25"/>
      <c r="E1" s="25"/>
      <c r="F1" s="25"/>
      <c r="G1" s="25"/>
    </row>
    <row r="2" spans="1:7" x14ac:dyDescent="0.25">
      <c r="A2" s="25" t="s">
        <v>205</v>
      </c>
      <c r="B2" s="25"/>
      <c r="C2" s="25"/>
      <c r="D2" s="25"/>
      <c r="E2" s="25"/>
      <c r="F2" s="25"/>
      <c r="G2" s="25"/>
    </row>
    <row r="3" spans="1:7" x14ac:dyDescent="0.25">
      <c r="A3" s="25" t="s">
        <v>1</v>
      </c>
      <c r="B3" s="25"/>
      <c r="C3" s="25"/>
      <c r="D3" s="25"/>
      <c r="E3" s="25"/>
      <c r="F3" s="25"/>
      <c r="G3" s="25"/>
    </row>
    <row r="4" spans="1:7" x14ac:dyDescent="0.25">
      <c r="A4" s="25" t="s">
        <v>171</v>
      </c>
      <c r="B4" s="25"/>
      <c r="C4" s="25"/>
      <c r="D4" s="25"/>
      <c r="E4" s="25"/>
      <c r="F4" s="25"/>
      <c r="G4" s="25"/>
    </row>
    <row r="5" spans="1:7" x14ac:dyDescent="0.25">
      <c r="A5" s="25" t="s">
        <v>3</v>
      </c>
      <c r="B5" s="25"/>
      <c r="C5" s="25"/>
      <c r="D5" s="25"/>
      <c r="E5" s="25"/>
      <c r="F5" s="25"/>
      <c r="G5" s="25"/>
    </row>
    <row r="6" spans="1:7" x14ac:dyDescent="0.25">
      <c r="A6" s="25" t="s">
        <v>4</v>
      </c>
      <c r="B6" s="25"/>
      <c r="C6" s="25"/>
      <c r="D6" s="25"/>
      <c r="E6" s="25"/>
      <c r="F6" s="25"/>
      <c r="G6" s="25"/>
    </row>
    <row r="7" spans="1:7" x14ac:dyDescent="0.25">
      <c r="A7" s="2"/>
      <c r="B7" s="2"/>
      <c r="C7" s="2"/>
      <c r="D7" s="2"/>
      <c r="E7" s="2"/>
      <c r="F7" s="2"/>
      <c r="G7" s="2"/>
    </row>
    <row r="8" spans="1:7" ht="25.5" x14ac:dyDescent="0.25">
      <c r="A8" s="6" t="s">
        <v>9</v>
      </c>
      <c r="B8" s="4" t="s">
        <v>27</v>
      </c>
      <c r="C8" s="4" t="s">
        <v>28</v>
      </c>
      <c r="D8" s="4" t="s">
        <v>29</v>
      </c>
      <c r="E8" s="4" t="s">
        <v>7</v>
      </c>
      <c r="F8" s="4" t="s">
        <v>30</v>
      </c>
      <c r="G8" s="7" t="s">
        <v>31</v>
      </c>
    </row>
    <row r="9" spans="1:7" x14ac:dyDescent="0.25">
      <c r="A9" s="20"/>
      <c r="B9" s="21">
        <v>1</v>
      </c>
      <c r="C9" s="21">
        <v>2</v>
      </c>
      <c r="D9" s="21" t="s">
        <v>32</v>
      </c>
      <c r="E9" s="21">
        <v>4</v>
      </c>
      <c r="F9" s="21">
        <v>5</v>
      </c>
      <c r="G9" s="22" t="s">
        <v>33</v>
      </c>
    </row>
    <row r="10" spans="1:7" x14ac:dyDescent="0.25">
      <c r="A10" s="11" t="s">
        <v>5</v>
      </c>
      <c r="B10" s="12">
        <v>35811880382</v>
      </c>
      <c r="C10" s="12">
        <f>SUM(C11:C18)</f>
        <v>815124651.39999998</v>
      </c>
      <c r="D10" s="12">
        <f>+B10+C10</f>
        <v>36627005033.400002</v>
      </c>
      <c r="E10" s="12">
        <f>SUM(E11:E18)</f>
        <v>7122153241.4499998</v>
      </c>
      <c r="F10" s="12">
        <f>SUM(F11:F18)</f>
        <v>6576798001.2799997</v>
      </c>
      <c r="G10" s="13">
        <f>+D10-E10</f>
        <v>29504851791.950001</v>
      </c>
    </row>
    <row r="11" spans="1:7" x14ac:dyDescent="0.25">
      <c r="A11" s="14" t="s">
        <v>172</v>
      </c>
      <c r="B11" s="15">
        <v>35811880382</v>
      </c>
      <c r="C11" s="15">
        <v>815124651.39999998</v>
      </c>
      <c r="D11" s="12">
        <f>+B11+C11</f>
        <v>36627005033.400002</v>
      </c>
      <c r="E11" s="15">
        <v>7122153241.4499998</v>
      </c>
      <c r="F11" s="15">
        <v>6576798001.2799997</v>
      </c>
      <c r="G11" s="13">
        <f>+D11-E11</f>
        <v>29504851791.950001</v>
      </c>
    </row>
    <row r="12" spans="1:7" x14ac:dyDescent="0.25">
      <c r="A12" s="17"/>
      <c r="B12" s="18"/>
      <c r="C12" s="18"/>
      <c r="D12" s="18"/>
      <c r="E12" s="18"/>
      <c r="F12" s="18"/>
      <c r="G12" s="19"/>
    </row>
    <row r="13" spans="1:7" x14ac:dyDescent="0.25">
      <c r="A13" s="5"/>
      <c r="B13" s="5"/>
      <c r="C13" s="5"/>
      <c r="D13" s="5"/>
      <c r="E13" s="5"/>
      <c r="F13" s="5"/>
      <c r="G13" s="5"/>
    </row>
    <row r="14" spans="1:7" x14ac:dyDescent="0.25">
      <c r="A14" t="s">
        <v>25</v>
      </c>
    </row>
  </sheetData>
  <mergeCells count="6">
    <mergeCell ref="A1:G1"/>
    <mergeCell ref="A2:G2"/>
    <mergeCell ref="A4:G4"/>
    <mergeCell ref="A5:G5"/>
    <mergeCell ref="A6:G6"/>
    <mergeCell ref="A3:G3"/>
  </mergeCells>
  <printOptions horizontalCentered="1"/>
  <pageMargins left="0.31496062992125984" right="0.31496062992125984" top="0.55118110236220474" bottom="0.55118110236220474" header="0.31496062992125984" footer="0.31496062992125984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topLeftCell="A6" workbookViewId="0">
      <selection activeCell="G13" sqref="G13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5.7109375" customWidth="1"/>
    <col min="4" max="4" width="18.5703125" customWidth="1"/>
    <col min="5" max="6" width="15.7109375" customWidth="1"/>
    <col min="7" max="7" width="16.5703125" customWidth="1"/>
  </cols>
  <sheetData>
    <row r="1" spans="1:8" x14ac:dyDescent="0.25">
      <c r="A1" s="25" t="s">
        <v>0</v>
      </c>
      <c r="B1" s="25"/>
      <c r="C1" s="25"/>
      <c r="D1" s="25"/>
      <c r="E1" s="25"/>
      <c r="F1" s="25"/>
      <c r="G1" s="25"/>
    </row>
    <row r="2" spans="1:8" x14ac:dyDescent="0.25">
      <c r="A2" s="25" t="s">
        <v>205</v>
      </c>
      <c r="B2" s="25"/>
      <c r="C2" s="25"/>
      <c r="D2" s="25"/>
      <c r="E2" s="25"/>
      <c r="F2" s="25"/>
      <c r="G2" s="25"/>
    </row>
    <row r="3" spans="1:8" x14ac:dyDescent="0.25">
      <c r="A3" s="25" t="s">
        <v>1</v>
      </c>
      <c r="B3" s="25"/>
      <c r="C3" s="25"/>
      <c r="D3" s="25"/>
      <c r="E3" s="25"/>
      <c r="F3" s="25"/>
      <c r="G3" s="25"/>
    </row>
    <row r="4" spans="1:8" x14ac:dyDescent="0.25">
      <c r="A4" s="25" t="s">
        <v>167</v>
      </c>
      <c r="B4" s="25"/>
      <c r="C4" s="25"/>
      <c r="D4" s="25"/>
      <c r="E4" s="25"/>
      <c r="F4" s="25"/>
      <c r="G4" s="25"/>
    </row>
    <row r="5" spans="1:8" x14ac:dyDescent="0.25">
      <c r="A5" s="25" t="s">
        <v>3</v>
      </c>
      <c r="B5" s="25"/>
      <c r="C5" s="25"/>
      <c r="D5" s="25"/>
      <c r="E5" s="25"/>
      <c r="F5" s="25"/>
      <c r="G5" s="25"/>
    </row>
    <row r="6" spans="1:8" x14ac:dyDescent="0.25">
      <c r="A6" s="25" t="s">
        <v>4</v>
      </c>
      <c r="B6" s="25"/>
      <c r="C6" s="25"/>
      <c r="D6" s="25"/>
      <c r="E6" s="25"/>
      <c r="F6" s="25"/>
      <c r="G6" s="25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6" t="s">
        <v>9</v>
      </c>
      <c r="B8" s="4" t="s">
        <v>27</v>
      </c>
      <c r="C8" s="4" t="s">
        <v>28</v>
      </c>
      <c r="D8" s="4" t="s">
        <v>29</v>
      </c>
      <c r="E8" s="4" t="s">
        <v>7</v>
      </c>
      <c r="F8" s="4" t="s">
        <v>30</v>
      </c>
      <c r="G8" s="7" t="s">
        <v>31</v>
      </c>
    </row>
    <row r="9" spans="1:8" x14ac:dyDescent="0.25">
      <c r="A9" s="8"/>
      <c r="B9" s="9">
        <v>1</v>
      </c>
      <c r="C9" s="9">
        <v>2</v>
      </c>
      <c r="D9" s="9" t="s">
        <v>32</v>
      </c>
      <c r="E9" s="9">
        <v>4</v>
      </c>
      <c r="F9" s="9">
        <v>5</v>
      </c>
      <c r="G9" s="10" t="s">
        <v>33</v>
      </c>
    </row>
    <row r="10" spans="1:8" x14ac:dyDescent="0.25">
      <c r="A10" s="14" t="s">
        <v>168</v>
      </c>
      <c r="B10" s="15">
        <v>30984228555</v>
      </c>
      <c r="C10" s="15">
        <v>610602568.88999999</v>
      </c>
      <c r="D10" s="15">
        <f>+B10+C10</f>
        <v>31594831123.889999</v>
      </c>
      <c r="E10" s="15">
        <v>6860034609.7299995</v>
      </c>
      <c r="F10" s="15">
        <v>6367940702</v>
      </c>
      <c r="G10" s="16">
        <f>+D10-E10</f>
        <v>24734796514.16</v>
      </c>
    </row>
    <row r="11" spans="1:8" x14ac:dyDescent="0.25">
      <c r="A11" s="14" t="s">
        <v>169</v>
      </c>
      <c r="B11" s="15">
        <v>4649912260</v>
      </c>
      <c r="C11" s="15">
        <v>196451459.50999999</v>
      </c>
      <c r="D11" s="15">
        <f t="shared" ref="D11:D13" si="0">+B11+C11</f>
        <v>4846363719.5100002</v>
      </c>
      <c r="E11" s="15">
        <v>225205994.37</v>
      </c>
      <c r="F11" s="15">
        <v>171944662.53</v>
      </c>
      <c r="G11" s="16">
        <f t="shared" ref="G11:G13" si="1">+D11-E11</f>
        <v>4621157725.1400003</v>
      </c>
    </row>
    <row r="12" spans="1:8" x14ac:dyDescent="0.25">
      <c r="A12" s="14" t="s">
        <v>170</v>
      </c>
      <c r="B12" s="15">
        <v>177739567</v>
      </c>
      <c r="C12" s="15">
        <v>8070623</v>
      </c>
      <c r="D12" s="15">
        <f t="shared" si="0"/>
        <v>185810190</v>
      </c>
      <c r="E12" s="15">
        <v>36912637.350000001</v>
      </c>
      <c r="F12" s="15">
        <v>36912636.75</v>
      </c>
      <c r="G12" s="16">
        <f t="shared" si="1"/>
        <v>148897552.65000001</v>
      </c>
    </row>
    <row r="13" spans="1:8" x14ac:dyDescent="0.25">
      <c r="A13" s="11" t="s">
        <v>63</v>
      </c>
      <c r="B13" s="12">
        <v>35811880382</v>
      </c>
      <c r="C13" s="12">
        <v>815124651.39999998</v>
      </c>
      <c r="D13" s="12">
        <f t="shared" si="0"/>
        <v>36627005033.400002</v>
      </c>
      <c r="E13" s="12">
        <v>7122153241.4499998</v>
      </c>
      <c r="F13" s="12">
        <v>6576798001.2799997</v>
      </c>
      <c r="G13" s="13">
        <f t="shared" si="1"/>
        <v>29504851791.950001</v>
      </c>
      <c r="H13" s="1"/>
    </row>
    <row r="14" spans="1:8" x14ac:dyDescent="0.25">
      <c r="A14" s="17"/>
      <c r="B14" s="18"/>
      <c r="C14" s="18"/>
      <c r="D14" s="18"/>
      <c r="E14" s="18"/>
      <c r="F14" s="18"/>
      <c r="G14" s="19"/>
    </row>
    <row r="15" spans="1:8" x14ac:dyDescent="0.25">
      <c r="A15" s="5"/>
      <c r="B15" s="5"/>
      <c r="C15" s="5"/>
      <c r="D15" s="5"/>
      <c r="E15" s="5"/>
      <c r="F15" s="5"/>
      <c r="G15" s="5"/>
    </row>
    <row r="16" spans="1:8" x14ac:dyDescent="0.25">
      <c r="A16" t="s">
        <v>25</v>
      </c>
    </row>
  </sheetData>
  <mergeCells count="6">
    <mergeCell ref="A1:G1"/>
    <mergeCell ref="A2:G2"/>
    <mergeCell ref="A4:G4"/>
    <mergeCell ref="A5:G5"/>
    <mergeCell ref="A6:G6"/>
    <mergeCell ref="A3:G3"/>
  </mergeCells>
  <printOptions horizontalCentered="1"/>
  <pageMargins left="0.31496062992125984" right="0.31496062992125984" top="0.55118110236220474" bottom="0.55118110236220474" header="0.31496062992125984" footer="0.31496062992125984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opLeftCell="A61" workbookViewId="0">
      <selection activeCell="G10" sqref="G10:G82"/>
    </sheetView>
  </sheetViews>
  <sheetFormatPr baseColWidth="10" defaultRowHeight="15" x14ac:dyDescent="0.25"/>
  <cols>
    <col min="1" max="1" width="64.7109375" customWidth="1"/>
    <col min="2" max="2" width="17.5703125" customWidth="1"/>
    <col min="3" max="3" width="15.7109375" customWidth="1"/>
    <col min="4" max="4" width="16.7109375" customWidth="1"/>
    <col min="5" max="6" width="15.7109375" customWidth="1"/>
    <col min="7" max="7" width="16.5703125" customWidth="1"/>
  </cols>
  <sheetData>
    <row r="1" spans="1:8" x14ac:dyDescent="0.25">
      <c r="A1" s="25" t="s">
        <v>0</v>
      </c>
      <c r="B1" s="25"/>
      <c r="C1" s="25"/>
      <c r="D1" s="25"/>
      <c r="E1" s="25"/>
      <c r="F1" s="25"/>
      <c r="G1" s="25"/>
    </row>
    <row r="2" spans="1:8" x14ac:dyDescent="0.25">
      <c r="A2" s="25" t="s">
        <v>205</v>
      </c>
      <c r="B2" s="25"/>
      <c r="C2" s="25"/>
      <c r="D2" s="25"/>
      <c r="E2" s="25"/>
      <c r="F2" s="25"/>
      <c r="G2" s="25"/>
    </row>
    <row r="3" spans="1:8" x14ac:dyDescent="0.25">
      <c r="A3" s="25" t="s">
        <v>1</v>
      </c>
      <c r="B3" s="25"/>
      <c r="C3" s="25"/>
      <c r="D3" s="25"/>
      <c r="E3" s="25"/>
      <c r="F3" s="25"/>
      <c r="G3" s="25"/>
    </row>
    <row r="4" spans="1:8" x14ac:dyDescent="0.25">
      <c r="A4" s="25" t="s">
        <v>96</v>
      </c>
      <c r="B4" s="25"/>
      <c r="C4" s="25"/>
      <c r="D4" s="25"/>
      <c r="E4" s="25"/>
      <c r="F4" s="25"/>
      <c r="G4" s="25"/>
    </row>
    <row r="5" spans="1:8" x14ac:dyDescent="0.25">
      <c r="A5" s="25" t="s">
        <v>3</v>
      </c>
      <c r="B5" s="25"/>
      <c r="C5" s="25"/>
      <c r="D5" s="25"/>
      <c r="E5" s="25"/>
      <c r="F5" s="25"/>
      <c r="G5" s="25"/>
    </row>
    <row r="6" spans="1:8" x14ac:dyDescent="0.25">
      <c r="A6" s="25" t="s">
        <v>4</v>
      </c>
      <c r="B6" s="25"/>
      <c r="C6" s="25"/>
      <c r="D6" s="25"/>
      <c r="E6" s="25"/>
      <c r="F6" s="25"/>
      <c r="G6" s="25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6" t="s">
        <v>9</v>
      </c>
      <c r="B8" s="4" t="s">
        <v>27</v>
      </c>
      <c r="C8" s="4" t="s">
        <v>28</v>
      </c>
      <c r="D8" s="4" t="s">
        <v>29</v>
      </c>
      <c r="E8" s="4" t="s">
        <v>7</v>
      </c>
      <c r="F8" s="4" t="s">
        <v>30</v>
      </c>
      <c r="G8" s="7" t="s">
        <v>31</v>
      </c>
    </row>
    <row r="9" spans="1:8" x14ac:dyDescent="0.25">
      <c r="A9" s="8"/>
      <c r="B9" s="9">
        <v>1</v>
      </c>
      <c r="C9" s="9">
        <v>2</v>
      </c>
      <c r="D9" s="9" t="s">
        <v>32</v>
      </c>
      <c r="E9" s="9">
        <v>4</v>
      </c>
      <c r="F9" s="9">
        <v>5</v>
      </c>
      <c r="G9" s="10" t="s">
        <v>33</v>
      </c>
    </row>
    <row r="10" spans="1:8" x14ac:dyDescent="0.25">
      <c r="A10" s="11" t="s">
        <v>97</v>
      </c>
      <c r="B10" s="12">
        <v>9630940655</v>
      </c>
      <c r="C10" s="12">
        <v>16735968.35</v>
      </c>
      <c r="D10" s="12">
        <f>+B10+C10</f>
        <v>9647676623.3500004</v>
      </c>
      <c r="E10" s="12">
        <v>1875082738.5799999</v>
      </c>
      <c r="F10" s="12">
        <v>1796197011.4200001</v>
      </c>
      <c r="G10" s="13">
        <f>+D10-E10</f>
        <v>7772593884.7700005</v>
      </c>
      <c r="H10" s="1"/>
    </row>
    <row r="11" spans="1:8" x14ac:dyDescent="0.25">
      <c r="A11" s="14" t="s">
        <v>98</v>
      </c>
      <c r="B11" s="15">
        <v>5097251229</v>
      </c>
      <c r="C11" s="15">
        <v>1577533</v>
      </c>
      <c r="D11" s="12">
        <f t="shared" ref="D11:D74" si="0">+B11+C11</f>
        <v>5098828762</v>
      </c>
      <c r="E11" s="15">
        <v>996020829.52999997</v>
      </c>
      <c r="F11" s="15">
        <v>996020829.52999997</v>
      </c>
      <c r="G11" s="13">
        <f t="shared" ref="G11:G74" si="1">+D11-E11</f>
        <v>4102807932.4700003</v>
      </c>
    </row>
    <row r="12" spans="1:8" x14ac:dyDescent="0.25">
      <c r="A12" s="14" t="s">
        <v>99</v>
      </c>
      <c r="B12" s="15">
        <v>568096166</v>
      </c>
      <c r="C12" s="15">
        <v>122237902</v>
      </c>
      <c r="D12" s="12">
        <f t="shared" si="0"/>
        <v>690334068</v>
      </c>
      <c r="E12" s="15">
        <v>175710273.99000001</v>
      </c>
      <c r="F12" s="15">
        <v>174981940.28999999</v>
      </c>
      <c r="G12" s="13">
        <f t="shared" si="1"/>
        <v>514623794.00999999</v>
      </c>
    </row>
    <row r="13" spans="1:8" x14ac:dyDescent="0.25">
      <c r="A13" s="14" t="s">
        <v>100</v>
      </c>
      <c r="B13" s="15">
        <v>1466973965</v>
      </c>
      <c r="C13" s="15">
        <v>-75198702</v>
      </c>
      <c r="D13" s="12">
        <f t="shared" si="0"/>
        <v>1391775263</v>
      </c>
      <c r="E13" s="15">
        <v>306356854.51999998</v>
      </c>
      <c r="F13" s="15">
        <v>306356854.51999998</v>
      </c>
      <c r="G13" s="13">
        <f t="shared" si="1"/>
        <v>1085418408.48</v>
      </c>
    </row>
    <row r="14" spans="1:8" x14ac:dyDescent="0.25">
      <c r="A14" s="14" t="s">
        <v>101</v>
      </c>
      <c r="B14" s="15">
        <v>690540084</v>
      </c>
      <c r="C14" s="15">
        <v>-6234285.6500000004</v>
      </c>
      <c r="D14" s="12">
        <f t="shared" si="0"/>
        <v>684305798.35000002</v>
      </c>
      <c r="E14" s="15">
        <v>179406635.16999999</v>
      </c>
      <c r="F14" s="15">
        <v>116225801.70999999</v>
      </c>
      <c r="G14" s="13">
        <f t="shared" si="1"/>
        <v>504899163.18000007</v>
      </c>
    </row>
    <row r="15" spans="1:8" x14ac:dyDescent="0.25">
      <c r="A15" s="14" t="s">
        <v>102</v>
      </c>
      <c r="B15" s="15">
        <v>630018514</v>
      </c>
      <c r="C15" s="15">
        <v>-9345865</v>
      </c>
      <c r="D15" s="12">
        <f t="shared" si="0"/>
        <v>620672649</v>
      </c>
      <c r="E15" s="15">
        <v>104807757.88</v>
      </c>
      <c r="F15" s="15">
        <v>89831197.879999995</v>
      </c>
      <c r="G15" s="13">
        <f t="shared" si="1"/>
        <v>515864891.12</v>
      </c>
    </row>
    <row r="16" spans="1:8" x14ac:dyDescent="0.25">
      <c r="A16" s="14" t="s">
        <v>103</v>
      </c>
      <c r="B16" s="15">
        <v>215883456</v>
      </c>
      <c r="C16" s="15">
        <v>-5705392</v>
      </c>
      <c r="D16" s="12">
        <f t="shared" si="0"/>
        <v>210178064</v>
      </c>
      <c r="E16" s="15">
        <v>0</v>
      </c>
      <c r="F16" s="15">
        <v>0</v>
      </c>
      <c r="G16" s="13">
        <f t="shared" si="1"/>
        <v>210178064</v>
      </c>
    </row>
    <row r="17" spans="1:8" x14ac:dyDescent="0.25">
      <c r="A17" s="14" t="s">
        <v>104</v>
      </c>
      <c r="B17" s="15">
        <v>962177241</v>
      </c>
      <c r="C17" s="15">
        <v>-10595222</v>
      </c>
      <c r="D17" s="12">
        <f t="shared" si="0"/>
        <v>951582019</v>
      </c>
      <c r="E17" s="15">
        <v>112780387.48999999</v>
      </c>
      <c r="F17" s="15">
        <v>112780387.48999999</v>
      </c>
      <c r="G17" s="13">
        <f t="shared" si="1"/>
        <v>838801631.50999999</v>
      </c>
    </row>
    <row r="18" spans="1:8" x14ac:dyDescent="0.25">
      <c r="A18" s="11" t="s">
        <v>105</v>
      </c>
      <c r="B18" s="12">
        <v>743888122</v>
      </c>
      <c r="C18" s="12">
        <v>8354514</v>
      </c>
      <c r="D18" s="12">
        <f t="shared" si="0"/>
        <v>752242636</v>
      </c>
      <c r="E18" s="12">
        <v>141065341.53</v>
      </c>
      <c r="F18" s="12">
        <v>80084662.549999997</v>
      </c>
      <c r="G18" s="13">
        <f t="shared" si="1"/>
        <v>611177294.47000003</v>
      </c>
      <c r="H18" s="1"/>
    </row>
    <row r="19" spans="1:8" ht="26.25" x14ac:dyDescent="0.25">
      <c r="A19" s="14" t="s">
        <v>106</v>
      </c>
      <c r="B19" s="15">
        <v>88034948</v>
      </c>
      <c r="C19" s="15">
        <v>258785</v>
      </c>
      <c r="D19" s="12">
        <f t="shared" si="0"/>
        <v>88293733</v>
      </c>
      <c r="E19" s="15">
        <v>11651008.189999999</v>
      </c>
      <c r="F19" s="15">
        <v>6964694.1500000004</v>
      </c>
      <c r="G19" s="13">
        <f t="shared" si="1"/>
        <v>76642724.810000002</v>
      </c>
    </row>
    <row r="20" spans="1:8" x14ac:dyDescent="0.25">
      <c r="A20" s="14" t="s">
        <v>107</v>
      </c>
      <c r="B20" s="15">
        <v>197297981</v>
      </c>
      <c r="C20" s="15">
        <v>6829019</v>
      </c>
      <c r="D20" s="12">
        <f t="shared" si="0"/>
        <v>204127000</v>
      </c>
      <c r="E20" s="15">
        <v>47801914.649999999</v>
      </c>
      <c r="F20" s="15">
        <v>23554002.539999999</v>
      </c>
      <c r="G20" s="13">
        <f t="shared" si="1"/>
        <v>156325085.34999999</v>
      </c>
    </row>
    <row r="21" spans="1:8" x14ac:dyDescent="0.25">
      <c r="A21" s="14" t="s">
        <v>108</v>
      </c>
      <c r="B21" s="15">
        <v>226505</v>
      </c>
      <c r="C21" s="15">
        <v>-53503</v>
      </c>
      <c r="D21" s="12">
        <f t="shared" si="0"/>
        <v>173002</v>
      </c>
      <c r="E21" s="15">
        <v>0</v>
      </c>
      <c r="F21" s="15">
        <v>0</v>
      </c>
      <c r="G21" s="13">
        <f t="shared" si="1"/>
        <v>173002</v>
      </c>
    </row>
    <row r="22" spans="1:8" x14ac:dyDescent="0.25">
      <c r="A22" s="14" t="s">
        <v>109</v>
      </c>
      <c r="B22" s="15">
        <v>20980990</v>
      </c>
      <c r="C22" s="15">
        <v>10929943</v>
      </c>
      <c r="D22" s="12">
        <f t="shared" si="0"/>
        <v>31910933</v>
      </c>
      <c r="E22" s="15">
        <v>6603548.5899999999</v>
      </c>
      <c r="F22" s="15">
        <v>4618025.8099999996</v>
      </c>
      <c r="G22" s="13">
        <f t="shared" si="1"/>
        <v>25307384.41</v>
      </c>
    </row>
    <row r="23" spans="1:8" x14ac:dyDescent="0.25">
      <c r="A23" s="14" t="s">
        <v>110</v>
      </c>
      <c r="B23" s="15">
        <v>18672664</v>
      </c>
      <c r="C23" s="15">
        <v>-6574585</v>
      </c>
      <c r="D23" s="12">
        <f t="shared" si="0"/>
        <v>12098079</v>
      </c>
      <c r="E23" s="15">
        <v>2304265.42</v>
      </c>
      <c r="F23" s="15">
        <v>1814444.61</v>
      </c>
      <c r="G23" s="13">
        <f t="shared" si="1"/>
        <v>9793813.5800000001</v>
      </c>
    </row>
    <row r="24" spans="1:8" x14ac:dyDescent="0.25">
      <c r="A24" s="14" t="s">
        <v>111</v>
      </c>
      <c r="B24" s="15">
        <v>212315713</v>
      </c>
      <c r="C24" s="15">
        <v>1925174</v>
      </c>
      <c r="D24" s="12">
        <f t="shared" si="0"/>
        <v>214240887</v>
      </c>
      <c r="E24" s="15">
        <v>62045729.359999999</v>
      </c>
      <c r="F24" s="15">
        <v>38097609.700000003</v>
      </c>
      <c r="G24" s="13">
        <f t="shared" si="1"/>
        <v>152195157.63999999</v>
      </c>
    </row>
    <row r="25" spans="1:8" x14ac:dyDescent="0.25">
      <c r="A25" s="14" t="s">
        <v>112</v>
      </c>
      <c r="B25" s="15">
        <v>80060148</v>
      </c>
      <c r="C25" s="15">
        <v>859483</v>
      </c>
      <c r="D25" s="12">
        <f t="shared" si="0"/>
        <v>80919631</v>
      </c>
      <c r="E25" s="15">
        <v>3584016.3</v>
      </c>
      <c r="F25" s="15">
        <v>1454546.93</v>
      </c>
      <c r="G25" s="13">
        <f t="shared" si="1"/>
        <v>77335614.700000003</v>
      </c>
    </row>
    <row r="26" spans="1:8" x14ac:dyDescent="0.25">
      <c r="A26" s="14" t="s">
        <v>113</v>
      </c>
      <c r="B26" s="15">
        <v>45106177</v>
      </c>
      <c r="C26" s="15">
        <v>-25598</v>
      </c>
      <c r="D26" s="12">
        <f t="shared" si="0"/>
        <v>45080579</v>
      </c>
      <c r="E26" s="15">
        <v>244.46</v>
      </c>
      <c r="F26" s="15">
        <v>0</v>
      </c>
      <c r="G26" s="13">
        <f t="shared" si="1"/>
        <v>45080334.539999999</v>
      </c>
    </row>
    <row r="27" spans="1:8" x14ac:dyDescent="0.25">
      <c r="A27" s="14" t="s">
        <v>114</v>
      </c>
      <c r="B27" s="15">
        <v>81192996</v>
      </c>
      <c r="C27" s="15">
        <v>-5794204</v>
      </c>
      <c r="D27" s="12">
        <f t="shared" si="0"/>
        <v>75398792</v>
      </c>
      <c r="E27" s="15">
        <v>7074614.5599999996</v>
      </c>
      <c r="F27" s="15">
        <v>3581338.81</v>
      </c>
      <c r="G27" s="13">
        <f t="shared" si="1"/>
        <v>68324177.439999998</v>
      </c>
    </row>
    <row r="28" spans="1:8" x14ac:dyDescent="0.25">
      <c r="A28" s="11" t="s">
        <v>115</v>
      </c>
      <c r="B28" s="12">
        <v>1589270661</v>
      </c>
      <c r="C28" s="12">
        <v>62554064.259999998</v>
      </c>
      <c r="D28" s="12">
        <f t="shared" si="0"/>
        <v>1651824725.26</v>
      </c>
      <c r="E28" s="12">
        <v>278898051.69</v>
      </c>
      <c r="F28" s="12">
        <v>211572553.33000001</v>
      </c>
      <c r="G28" s="13">
        <f t="shared" si="1"/>
        <v>1372926673.5699999</v>
      </c>
      <c r="H28" s="1"/>
    </row>
    <row r="29" spans="1:8" x14ac:dyDescent="0.25">
      <c r="A29" s="14" t="s">
        <v>116</v>
      </c>
      <c r="B29" s="15">
        <v>204792283</v>
      </c>
      <c r="C29" s="15">
        <v>319170</v>
      </c>
      <c r="D29" s="12">
        <f t="shared" si="0"/>
        <v>205111453</v>
      </c>
      <c r="E29" s="15">
        <v>35594591.159999996</v>
      </c>
      <c r="F29" s="15">
        <v>35115158.799999997</v>
      </c>
      <c r="G29" s="13">
        <f t="shared" si="1"/>
        <v>169516861.84</v>
      </c>
    </row>
    <row r="30" spans="1:8" x14ac:dyDescent="0.25">
      <c r="A30" s="14" t="s">
        <v>117</v>
      </c>
      <c r="B30" s="15">
        <v>174969999</v>
      </c>
      <c r="C30" s="15">
        <v>17053727</v>
      </c>
      <c r="D30" s="12">
        <f t="shared" si="0"/>
        <v>192023726</v>
      </c>
      <c r="E30" s="15">
        <v>42132531.829999998</v>
      </c>
      <c r="F30" s="15">
        <v>35432196.299999997</v>
      </c>
      <c r="G30" s="13">
        <f t="shared" si="1"/>
        <v>149891194.17000002</v>
      </c>
    </row>
    <row r="31" spans="1:8" x14ac:dyDescent="0.25">
      <c r="A31" s="14" t="s">
        <v>118</v>
      </c>
      <c r="B31" s="15">
        <v>318054067</v>
      </c>
      <c r="C31" s="15">
        <v>42956032</v>
      </c>
      <c r="D31" s="12">
        <f t="shared" si="0"/>
        <v>361010099</v>
      </c>
      <c r="E31" s="15">
        <v>51832764.479999997</v>
      </c>
      <c r="F31" s="15">
        <v>40645577.700000003</v>
      </c>
      <c r="G31" s="13">
        <f t="shared" si="1"/>
        <v>309177334.51999998</v>
      </c>
    </row>
    <row r="32" spans="1:8" x14ac:dyDescent="0.25">
      <c r="A32" s="14" t="s">
        <v>119</v>
      </c>
      <c r="B32" s="15">
        <v>54276084</v>
      </c>
      <c r="C32" s="15">
        <v>532774</v>
      </c>
      <c r="D32" s="12">
        <f t="shared" si="0"/>
        <v>54808858</v>
      </c>
      <c r="E32" s="15">
        <v>9077608.5299999993</v>
      </c>
      <c r="F32" s="15">
        <v>4981183.16</v>
      </c>
      <c r="G32" s="13">
        <f t="shared" si="1"/>
        <v>45731249.469999999</v>
      </c>
    </row>
    <row r="33" spans="1:8" x14ac:dyDescent="0.25">
      <c r="A33" s="14" t="s">
        <v>120</v>
      </c>
      <c r="B33" s="15">
        <v>244820976</v>
      </c>
      <c r="C33" s="15">
        <v>-2210468</v>
      </c>
      <c r="D33" s="12">
        <f t="shared" si="0"/>
        <v>242610508</v>
      </c>
      <c r="E33" s="15">
        <v>33323258.530000001</v>
      </c>
      <c r="F33" s="15">
        <v>19614925.800000001</v>
      </c>
      <c r="G33" s="13">
        <f t="shared" si="1"/>
        <v>209287249.47</v>
      </c>
    </row>
    <row r="34" spans="1:8" x14ac:dyDescent="0.25">
      <c r="A34" s="14" t="s">
        <v>121</v>
      </c>
      <c r="B34" s="15">
        <v>252279869</v>
      </c>
      <c r="C34" s="15">
        <v>814954</v>
      </c>
      <c r="D34" s="12">
        <f t="shared" si="0"/>
        <v>253094823</v>
      </c>
      <c r="E34" s="15">
        <v>38109882.950000003</v>
      </c>
      <c r="F34" s="15">
        <v>25703529.800000001</v>
      </c>
      <c r="G34" s="13">
        <f t="shared" si="1"/>
        <v>214984940.05000001</v>
      </c>
    </row>
    <row r="35" spans="1:8" x14ac:dyDescent="0.25">
      <c r="A35" s="14" t="s">
        <v>122</v>
      </c>
      <c r="B35" s="15">
        <v>64242969</v>
      </c>
      <c r="C35" s="15">
        <v>-1043706</v>
      </c>
      <c r="D35" s="12">
        <f t="shared" si="0"/>
        <v>63199263</v>
      </c>
      <c r="E35" s="15">
        <v>10621915.35</v>
      </c>
      <c r="F35" s="15">
        <v>8180626.5099999998</v>
      </c>
      <c r="G35" s="13">
        <f t="shared" si="1"/>
        <v>52577347.649999999</v>
      </c>
    </row>
    <row r="36" spans="1:8" x14ac:dyDescent="0.25">
      <c r="A36" s="14" t="s">
        <v>123</v>
      </c>
      <c r="B36" s="15">
        <v>104355956</v>
      </c>
      <c r="C36" s="15">
        <v>1382774</v>
      </c>
      <c r="D36" s="12">
        <f t="shared" si="0"/>
        <v>105738730</v>
      </c>
      <c r="E36" s="15">
        <v>24408142.09</v>
      </c>
      <c r="F36" s="15">
        <v>14936185.02</v>
      </c>
      <c r="G36" s="13">
        <f t="shared" si="1"/>
        <v>81330587.909999996</v>
      </c>
    </row>
    <row r="37" spans="1:8" x14ac:dyDescent="0.25">
      <c r="A37" s="14" t="s">
        <v>73</v>
      </c>
      <c r="B37" s="15">
        <v>171478458</v>
      </c>
      <c r="C37" s="15">
        <v>2748807.26</v>
      </c>
      <c r="D37" s="12">
        <f t="shared" si="0"/>
        <v>174227265.25999999</v>
      </c>
      <c r="E37" s="15">
        <v>33797356.770000003</v>
      </c>
      <c r="F37" s="15">
        <v>26963170.239999998</v>
      </c>
      <c r="G37" s="13">
        <f t="shared" si="1"/>
        <v>140429908.48999998</v>
      </c>
    </row>
    <row r="38" spans="1:8" x14ac:dyDescent="0.25">
      <c r="A38" s="11" t="s">
        <v>124</v>
      </c>
      <c r="B38" s="12">
        <v>17507514049</v>
      </c>
      <c r="C38" s="12">
        <v>409597343.56999999</v>
      </c>
      <c r="D38" s="12">
        <f t="shared" si="0"/>
        <v>17917111392.57</v>
      </c>
      <c r="E38" s="12">
        <v>3331202827.9699998</v>
      </c>
      <c r="F38" s="12">
        <v>3038220256.7399998</v>
      </c>
      <c r="G38" s="13">
        <f t="shared" si="1"/>
        <v>14585908564.6</v>
      </c>
      <c r="H38" s="1"/>
    </row>
    <row r="39" spans="1:8" x14ac:dyDescent="0.25">
      <c r="A39" s="14" t="s">
        <v>125</v>
      </c>
      <c r="B39" s="15">
        <v>14007347456</v>
      </c>
      <c r="C39" s="15">
        <v>138545493.72</v>
      </c>
      <c r="D39" s="12">
        <f t="shared" si="0"/>
        <v>14145892949.719999</v>
      </c>
      <c r="E39" s="15">
        <v>2672303922.7600002</v>
      </c>
      <c r="F39" s="15">
        <v>2557345702.4499998</v>
      </c>
      <c r="G39" s="13">
        <f t="shared" si="1"/>
        <v>11473589026.959999</v>
      </c>
    </row>
    <row r="40" spans="1:8" x14ac:dyDescent="0.25">
      <c r="A40" s="14" t="s">
        <v>126</v>
      </c>
      <c r="B40" s="15">
        <v>400000</v>
      </c>
      <c r="C40" s="15">
        <v>2615000</v>
      </c>
      <c r="D40" s="12">
        <f t="shared" si="0"/>
        <v>3015000</v>
      </c>
      <c r="E40" s="15">
        <v>10753750</v>
      </c>
      <c r="F40" s="15">
        <v>10753750</v>
      </c>
      <c r="G40" s="13">
        <f t="shared" si="1"/>
        <v>-7738750</v>
      </c>
    </row>
    <row r="41" spans="1:8" x14ac:dyDescent="0.25">
      <c r="A41" s="14" t="s">
        <v>127</v>
      </c>
      <c r="B41" s="15">
        <v>1487909451</v>
      </c>
      <c r="C41" s="15">
        <v>206748153.65000001</v>
      </c>
      <c r="D41" s="12">
        <f t="shared" si="0"/>
        <v>1694657604.6500001</v>
      </c>
      <c r="E41" s="15">
        <v>310068012.32999998</v>
      </c>
      <c r="F41" s="15">
        <v>224637189.16</v>
      </c>
      <c r="G41" s="13">
        <f t="shared" si="1"/>
        <v>1384589592.3200002</v>
      </c>
    </row>
    <row r="42" spans="1:8" x14ac:dyDescent="0.25">
      <c r="A42" s="14" t="s">
        <v>128</v>
      </c>
      <c r="B42" s="15">
        <v>479533735</v>
      </c>
      <c r="C42" s="15">
        <v>57531214.200000003</v>
      </c>
      <c r="D42" s="12">
        <f t="shared" si="0"/>
        <v>537064949.20000005</v>
      </c>
      <c r="E42" s="15">
        <v>128276059.45</v>
      </c>
      <c r="F42" s="15">
        <v>92612141.030000001</v>
      </c>
      <c r="G42" s="13">
        <f t="shared" si="1"/>
        <v>408788889.75000006</v>
      </c>
    </row>
    <row r="43" spans="1:8" x14ac:dyDescent="0.25">
      <c r="A43" s="14" t="s">
        <v>54</v>
      </c>
      <c r="B43" s="15">
        <v>955107000</v>
      </c>
      <c r="C43" s="15">
        <v>0</v>
      </c>
      <c r="D43" s="12">
        <f t="shared" si="0"/>
        <v>955107000</v>
      </c>
      <c r="E43" s="15">
        <v>135977500.06999999</v>
      </c>
      <c r="F43" s="15">
        <v>133749885.67</v>
      </c>
      <c r="G43" s="13">
        <f t="shared" si="1"/>
        <v>819129499.93000007</v>
      </c>
    </row>
    <row r="44" spans="1:8" x14ac:dyDescent="0.25">
      <c r="A44" s="14" t="s">
        <v>129</v>
      </c>
      <c r="B44" s="15">
        <v>40000000</v>
      </c>
      <c r="C44" s="15">
        <v>400000</v>
      </c>
      <c r="D44" s="12">
        <f t="shared" si="0"/>
        <v>40400000</v>
      </c>
      <c r="E44" s="15">
        <v>6400000</v>
      </c>
      <c r="F44" s="15">
        <v>6000000</v>
      </c>
      <c r="G44" s="13">
        <f t="shared" si="1"/>
        <v>34000000</v>
      </c>
    </row>
    <row r="45" spans="1:8" x14ac:dyDescent="0.25">
      <c r="A45" s="14" t="s">
        <v>130</v>
      </c>
      <c r="B45" s="15">
        <v>425505000</v>
      </c>
      <c r="C45" s="15">
        <v>0</v>
      </c>
      <c r="D45" s="12">
        <f t="shared" si="0"/>
        <v>425505000</v>
      </c>
      <c r="E45" s="15">
        <v>0</v>
      </c>
      <c r="F45" s="15">
        <v>0</v>
      </c>
      <c r="G45" s="13">
        <f t="shared" si="1"/>
        <v>425505000</v>
      </c>
    </row>
    <row r="46" spans="1:8" x14ac:dyDescent="0.25">
      <c r="A46" s="14" t="s">
        <v>131</v>
      </c>
      <c r="B46" s="15">
        <v>111711407</v>
      </c>
      <c r="C46" s="15">
        <v>3757482</v>
      </c>
      <c r="D46" s="12">
        <f t="shared" si="0"/>
        <v>115468889</v>
      </c>
      <c r="E46" s="15">
        <v>67423583.359999999</v>
      </c>
      <c r="F46" s="15">
        <v>13121588.43</v>
      </c>
      <c r="G46" s="13">
        <f t="shared" si="1"/>
        <v>48045305.640000001</v>
      </c>
    </row>
    <row r="47" spans="1:8" x14ac:dyDescent="0.25">
      <c r="A47" s="14" t="s">
        <v>132</v>
      </c>
      <c r="B47" s="15">
        <v>0</v>
      </c>
      <c r="C47" s="15">
        <v>0</v>
      </c>
      <c r="D47" s="12">
        <f t="shared" si="0"/>
        <v>0</v>
      </c>
      <c r="E47" s="15">
        <v>0</v>
      </c>
      <c r="F47" s="15">
        <v>0</v>
      </c>
      <c r="G47" s="13">
        <f t="shared" si="1"/>
        <v>0</v>
      </c>
    </row>
    <row r="48" spans="1:8" x14ac:dyDescent="0.25">
      <c r="A48" s="11" t="s">
        <v>133</v>
      </c>
      <c r="B48" s="12">
        <v>95437802</v>
      </c>
      <c r="C48" s="12">
        <v>79835278.079999998</v>
      </c>
      <c r="D48" s="12">
        <f t="shared" si="0"/>
        <v>175273080.07999998</v>
      </c>
      <c r="E48" s="12">
        <v>46213360.210000001</v>
      </c>
      <c r="F48" s="12">
        <v>15363603.310000001</v>
      </c>
      <c r="G48" s="13">
        <f t="shared" si="1"/>
        <v>129059719.86999997</v>
      </c>
      <c r="H48" s="1"/>
    </row>
    <row r="49" spans="1:8" x14ac:dyDescent="0.25">
      <c r="A49" s="14" t="s">
        <v>134</v>
      </c>
      <c r="B49" s="15">
        <v>53036202</v>
      </c>
      <c r="C49" s="15">
        <v>52169830.689999998</v>
      </c>
      <c r="D49" s="12">
        <f t="shared" si="0"/>
        <v>105206032.69</v>
      </c>
      <c r="E49" s="15">
        <v>3445330.57</v>
      </c>
      <c r="F49" s="15">
        <v>295201.06</v>
      </c>
      <c r="G49" s="13">
        <f t="shared" si="1"/>
        <v>101760702.12</v>
      </c>
    </row>
    <row r="50" spans="1:8" x14ac:dyDescent="0.25">
      <c r="A50" s="14" t="s">
        <v>135</v>
      </c>
      <c r="B50" s="15">
        <v>1068902</v>
      </c>
      <c r="C50" s="15">
        <v>16964861</v>
      </c>
      <c r="D50" s="12">
        <f t="shared" si="0"/>
        <v>18033763</v>
      </c>
      <c r="E50" s="15">
        <v>194671.66</v>
      </c>
      <c r="F50" s="15">
        <v>31796.48</v>
      </c>
      <c r="G50" s="13">
        <f t="shared" si="1"/>
        <v>17839091.34</v>
      </c>
    </row>
    <row r="51" spans="1:8" x14ac:dyDescent="0.25">
      <c r="A51" s="14" t="s">
        <v>136</v>
      </c>
      <c r="B51" s="15">
        <v>700000</v>
      </c>
      <c r="C51" s="15">
        <v>28930</v>
      </c>
      <c r="D51" s="12">
        <f t="shared" si="0"/>
        <v>728930</v>
      </c>
      <c r="E51" s="15">
        <v>28929.98</v>
      </c>
      <c r="F51" s="15">
        <v>28929.98</v>
      </c>
      <c r="G51" s="13">
        <f t="shared" si="1"/>
        <v>700000.02</v>
      </c>
    </row>
    <row r="52" spans="1:8" x14ac:dyDescent="0.25">
      <c r="A52" s="14" t="s">
        <v>137</v>
      </c>
      <c r="B52" s="15">
        <v>160000</v>
      </c>
      <c r="C52" s="15">
        <v>4160365.45</v>
      </c>
      <c r="D52" s="12">
        <f t="shared" si="0"/>
        <v>4320365.45</v>
      </c>
      <c r="E52" s="15">
        <v>646340.01</v>
      </c>
      <c r="F52" s="15">
        <v>646340.01</v>
      </c>
      <c r="G52" s="13">
        <f t="shared" si="1"/>
        <v>3674025.4400000004</v>
      </c>
    </row>
    <row r="53" spans="1:8" x14ac:dyDescent="0.25">
      <c r="A53" s="14" t="s">
        <v>138</v>
      </c>
      <c r="B53" s="15">
        <v>0</v>
      </c>
      <c r="C53" s="15">
        <v>317545</v>
      </c>
      <c r="D53" s="12">
        <f t="shared" si="0"/>
        <v>317545</v>
      </c>
      <c r="E53" s="15">
        <v>317544.2</v>
      </c>
      <c r="F53" s="15">
        <v>317544.2</v>
      </c>
      <c r="G53" s="13">
        <f t="shared" si="1"/>
        <v>0.79999999998835847</v>
      </c>
    </row>
    <row r="54" spans="1:8" x14ac:dyDescent="0.25">
      <c r="A54" s="14" t="s">
        <v>139</v>
      </c>
      <c r="B54" s="15">
        <v>199196</v>
      </c>
      <c r="C54" s="15">
        <v>1249779</v>
      </c>
      <c r="D54" s="12">
        <f t="shared" si="0"/>
        <v>1448975</v>
      </c>
      <c r="E54" s="15">
        <v>442680.63</v>
      </c>
      <c r="F54" s="15">
        <v>17342</v>
      </c>
      <c r="G54" s="13">
        <f t="shared" si="1"/>
        <v>1006294.37</v>
      </c>
    </row>
    <row r="55" spans="1:8" x14ac:dyDescent="0.25">
      <c r="A55" s="14" t="s">
        <v>140</v>
      </c>
      <c r="B55" s="15">
        <v>0</v>
      </c>
      <c r="C55" s="15">
        <v>0</v>
      </c>
      <c r="D55" s="12">
        <f t="shared" si="0"/>
        <v>0</v>
      </c>
      <c r="E55" s="15">
        <v>0</v>
      </c>
      <c r="F55" s="15">
        <v>0</v>
      </c>
      <c r="G55" s="13">
        <f t="shared" si="1"/>
        <v>0</v>
      </c>
    </row>
    <row r="56" spans="1:8" x14ac:dyDescent="0.25">
      <c r="A56" s="14" t="s">
        <v>141</v>
      </c>
      <c r="B56" s="15">
        <v>36000000</v>
      </c>
      <c r="C56" s="15">
        <v>4206337.9400000004</v>
      </c>
      <c r="D56" s="12">
        <f t="shared" si="0"/>
        <v>40206337.939999998</v>
      </c>
      <c r="E56" s="15">
        <v>40206337.939999998</v>
      </c>
      <c r="F56" s="15">
        <v>13206337.939999999</v>
      </c>
      <c r="G56" s="13">
        <f t="shared" si="1"/>
        <v>0</v>
      </c>
    </row>
    <row r="57" spans="1:8" x14ac:dyDescent="0.25">
      <c r="A57" s="14" t="s">
        <v>142</v>
      </c>
      <c r="B57" s="15">
        <v>4273502</v>
      </c>
      <c r="C57" s="15">
        <v>737629</v>
      </c>
      <c r="D57" s="12">
        <f t="shared" si="0"/>
        <v>5011131</v>
      </c>
      <c r="E57" s="15">
        <v>931525.22</v>
      </c>
      <c r="F57" s="15">
        <v>820111.64</v>
      </c>
      <c r="G57" s="13">
        <f t="shared" si="1"/>
        <v>4079605.7800000003</v>
      </c>
    </row>
    <row r="58" spans="1:8" x14ac:dyDescent="0.25">
      <c r="A58" s="11" t="s">
        <v>143</v>
      </c>
      <c r="B58" s="12">
        <v>847794874</v>
      </c>
      <c r="C58" s="12">
        <v>70912866.140000001</v>
      </c>
      <c r="D58" s="12">
        <f t="shared" si="0"/>
        <v>918707740.13999999</v>
      </c>
      <c r="E58" s="12">
        <v>44177309.619999997</v>
      </c>
      <c r="F58" s="12">
        <v>41546302.68</v>
      </c>
      <c r="G58" s="13">
        <f t="shared" si="1"/>
        <v>874530430.51999998</v>
      </c>
      <c r="H58" s="1"/>
    </row>
    <row r="59" spans="1:8" x14ac:dyDescent="0.25">
      <c r="A59" s="14" t="s">
        <v>144</v>
      </c>
      <c r="B59" s="15">
        <v>475794874</v>
      </c>
      <c r="C59" s="15">
        <v>42901247.740000002</v>
      </c>
      <c r="D59" s="12">
        <f t="shared" si="0"/>
        <v>518696121.74000001</v>
      </c>
      <c r="E59" s="15">
        <v>40888747.630000003</v>
      </c>
      <c r="F59" s="15">
        <v>40888747.630000003</v>
      </c>
      <c r="G59" s="13">
        <f t="shared" si="1"/>
        <v>477807374.11000001</v>
      </c>
    </row>
    <row r="60" spans="1:8" x14ac:dyDescent="0.25">
      <c r="A60" s="14" t="s">
        <v>145</v>
      </c>
      <c r="B60" s="15">
        <v>372000000</v>
      </c>
      <c r="C60" s="15">
        <v>28011618.399999999</v>
      </c>
      <c r="D60" s="12">
        <f t="shared" si="0"/>
        <v>400011618.39999998</v>
      </c>
      <c r="E60" s="15">
        <v>3288561.99</v>
      </c>
      <c r="F60" s="15">
        <v>657555.05000000005</v>
      </c>
      <c r="G60" s="13">
        <f t="shared" si="1"/>
        <v>396723056.40999997</v>
      </c>
    </row>
    <row r="61" spans="1:8" x14ac:dyDescent="0.25">
      <c r="A61" s="14" t="s">
        <v>146</v>
      </c>
      <c r="B61" s="15">
        <v>0</v>
      </c>
      <c r="C61" s="15">
        <v>0</v>
      </c>
      <c r="D61" s="12">
        <f t="shared" si="0"/>
        <v>0</v>
      </c>
      <c r="E61" s="15">
        <v>0</v>
      </c>
      <c r="F61" s="15">
        <v>0</v>
      </c>
      <c r="G61" s="13">
        <f t="shared" si="1"/>
        <v>0</v>
      </c>
    </row>
    <row r="62" spans="1:8" x14ac:dyDescent="0.25">
      <c r="A62" s="11" t="s">
        <v>147</v>
      </c>
      <c r="B62" s="12">
        <v>47275001</v>
      </c>
      <c r="C62" s="12">
        <v>154492551</v>
      </c>
      <c r="D62" s="12">
        <f t="shared" si="0"/>
        <v>201767552</v>
      </c>
      <c r="E62" s="12">
        <v>52700000</v>
      </c>
      <c r="F62" s="12">
        <v>41000000</v>
      </c>
      <c r="G62" s="13">
        <f t="shared" si="1"/>
        <v>149067552</v>
      </c>
      <c r="H62" s="1"/>
    </row>
    <row r="63" spans="1:8" x14ac:dyDescent="0.25">
      <c r="A63" s="14" t="s">
        <v>148</v>
      </c>
      <c r="B63" s="15">
        <v>20500001</v>
      </c>
      <c r="C63" s="15">
        <v>32700000</v>
      </c>
      <c r="D63" s="12">
        <f t="shared" si="0"/>
        <v>53200001</v>
      </c>
      <c r="E63" s="15">
        <v>52700000</v>
      </c>
      <c r="F63" s="15">
        <v>41000000</v>
      </c>
      <c r="G63" s="13">
        <f t="shared" si="1"/>
        <v>500001</v>
      </c>
    </row>
    <row r="64" spans="1:8" x14ac:dyDescent="0.25">
      <c r="A64" s="14" t="s">
        <v>149</v>
      </c>
      <c r="B64" s="15">
        <v>0</v>
      </c>
      <c r="C64" s="15">
        <v>0</v>
      </c>
      <c r="D64" s="12">
        <f t="shared" si="0"/>
        <v>0</v>
      </c>
      <c r="E64" s="15">
        <v>0</v>
      </c>
      <c r="F64" s="15">
        <v>0</v>
      </c>
      <c r="G64" s="13">
        <f t="shared" si="1"/>
        <v>0</v>
      </c>
    </row>
    <row r="65" spans="1:8" x14ac:dyDescent="0.25">
      <c r="A65" s="14" t="s">
        <v>150</v>
      </c>
      <c r="B65" s="15">
        <v>0</v>
      </c>
      <c r="C65" s="15">
        <v>0</v>
      </c>
      <c r="D65" s="12">
        <f t="shared" si="0"/>
        <v>0</v>
      </c>
      <c r="E65" s="15">
        <v>0</v>
      </c>
      <c r="F65" s="15">
        <v>0</v>
      </c>
      <c r="G65" s="13">
        <f t="shared" si="1"/>
        <v>0</v>
      </c>
    </row>
    <row r="66" spans="1:8" x14ac:dyDescent="0.25">
      <c r="A66" s="14" t="s">
        <v>151</v>
      </c>
      <c r="B66" s="15">
        <v>0</v>
      </c>
      <c r="C66" s="15">
        <v>0</v>
      </c>
      <c r="D66" s="12">
        <f t="shared" si="0"/>
        <v>0</v>
      </c>
      <c r="E66" s="15">
        <v>0</v>
      </c>
      <c r="F66" s="15">
        <v>0</v>
      </c>
      <c r="G66" s="13">
        <f t="shared" si="1"/>
        <v>0</v>
      </c>
    </row>
    <row r="67" spans="1:8" x14ac:dyDescent="0.25">
      <c r="A67" s="14" t="s">
        <v>152</v>
      </c>
      <c r="B67" s="15">
        <v>0</v>
      </c>
      <c r="C67" s="15">
        <v>0</v>
      </c>
      <c r="D67" s="12">
        <f t="shared" si="0"/>
        <v>0</v>
      </c>
      <c r="E67" s="15">
        <v>0</v>
      </c>
      <c r="F67" s="15">
        <v>0</v>
      </c>
      <c r="G67" s="13">
        <f t="shared" si="1"/>
        <v>0</v>
      </c>
    </row>
    <row r="68" spans="1:8" x14ac:dyDescent="0.25">
      <c r="A68" s="14" t="s">
        <v>153</v>
      </c>
      <c r="B68" s="15">
        <v>0</v>
      </c>
      <c r="C68" s="15">
        <v>0</v>
      </c>
      <c r="D68" s="12">
        <f t="shared" si="0"/>
        <v>0</v>
      </c>
      <c r="E68" s="15">
        <v>0</v>
      </c>
      <c r="F68" s="15">
        <v>0</v>
      </c>
      <c r="G68" s="13">
        <f t="shared" si="1"/>
        <v>0</v>
      </c>
    </row>
    <row r="69" spans="1:8" x14ac:dyDescent="0.25">
      <c r="A69" s="14" t="s">
        <v>154</v>
      </c>
      <c r="B69" s="15">
        <v>26775000</v>
      </c>
      <c r="C69" s="15">
        <v>121792551</v>
      </c>
      <c r="D69" s="12">
        <f t="shared" si="0"/>
        <v>148567551</v>
      </c>
      <c r="E69" s="15">
        <v>0</v>
      </c>
      <c r="F69" s="15">
        <v>0</v>
      </c>
      <c r="G69" s="13">
        <f t="shared" si="1"/>
        <v>148567551</v>
      </c>
    </row>
    <row r="70" spans="1:8" x14ac:dyDescent="0.25">
      <c r="A70" s="11" t="s">
        <v>155</v>
      </c>
      <c r="B70" s="12">
        <v>5172019651</v>
      </c>
      <c r="C70" s="12">
        <v>4571443</v>
      </c>
      <c r="D70" s="12">
        <f t="shared" si="0"/>
        <v>5176591094</v>
      </c>
      <c r="E70" s="12">
        <v>1315900974.5</v>
      </c>
      <c r="F70" s="12">
        <v>1315900974.5</v>
      </c>
      <c r="G70" s="13">
        <f t="shared" si="1"/>
        <v>3860690119.5</v>
      </c>
      <c r="H70" s="1"/>
    </row>
    <row r="71" spans="1:8" x14ac:dyDescent="0.25">
      <c r="A71" s="14" t="s">
        <v>156</v>
      </c>
      <c r="B71" s="15">
        <v>2766712827</v>
      </c>
      <c r="C71" s="15">
        <v>4094529</v>
      </c>
      <c r="D71" s="12">
        <f t="shared" si="0"/>
        <v>2770807356</v>
      </c>
      <c r="E71" s="15">
        <v>651720692.58000004</v>
      </c>
      <c r="F71" s="15">
        <v>651720692.58000004</v>
      </c>
      <c r="G71" s="13">
        <f t="shared" si="1"/>
        <v>2119086663.4200001</v>
      </c>
    </row>
    <row r="72" spans="1:8" x14ac:dyDescent="0.25">
      <c r="A72" s="14" t="s">
        <v>157</v>
      </c>
      <c r="B72" s="15">
        <v>2231506824</v>
      </c>
      <c r="C72" s="15">
        <v>4571443</v>
      </c>
      <c r="D72" s="12">
        <f t="shared" si="0"/>
        <v>2236078267</v>
      </c>
      <c r="E72" s="15">
        <v>619533640.91999996</v>
      </c>
      <c r="F72" s="15">
        <v>619533640.91999996</v>
      </c>
      <c r="G72" s="13">
        <f t="shared" si="1"/>
        <v>1616544626.0799999</v>
      </c>
    </row>
    <row r="73" spans="1:8" x14ac:dyDescent="0.25">
      <c r="A73" s="14" t="s">
        <v>158</v>
      </c>
      <c r="B73" s="15">
        <v>173800000</v>
      </c>
      <c r="C73" s="15">
        <v>-4094529</v>
      </c>
      <c r="D73" s="12">
        <f t="shared" si="0"/>
        <v>169705471</v>
      </c>
      <c r="E73" s="15">
        <v>44646641</v>
      </c>
      <c r="F73" s="15">
        <v>44646641</v>
      </c>
      <c r="G73" s="13">
        <f t="shared" si="1"/>
        <v>125058830</v>
      </c>
    </row>
    <row r="74" spans="1:8" x14ac:dyDescent="0.25">
      <c r="A74" s="11" t="s">
        <v>159</v>
      </c>
      <c r="B74" s="12">
        <v>177739567</v>
      </c>
      <c r="C74" s="12">
        <v>8070623</v>
      </c>
      <c r="D74" s="12">
        <f t="shared" si="0"/>
        <v>185810190</v>
      </c>
      <c r="E74" s="12">
        <v>36912637.350000001</v>
      </c>
      <c r="F74" s="12">
        <v>36912636.75</v>
      </c>
      <c r="G74" s="13">
        <f t="shared" si="1"/>
        <v>148897552.65000001</v>
      </c>
      <c r="H74" s="1"/>
    </row>
    <row r="75" spans="1:8" x14ac:dyDescent="0.25">
      <c r="A75" s="14" t="s">
        <v>160</v>
      </c>
      <c r="B75" s="15">
        <v>34509656</v>
      </c>
      <c r="C75" s="15">
        <v>2178810</v>
      </c>
      <c r="D75" s="12">
        <f t="shared" ref="D75:D82" si="2">+B75+C75</f>
        <v>36688466</v>
      </c>
      <c r="E75" s="15">
        <v>10275671.85</v>
      </c>
      <c r="F75" s="15">
        <v>10275671.85</v>
      </c>
      <c r="G75" s="13">
        <f t="shared" ref="G75:G82" si="3">+D75-E75</f>
        <v>26412794.149999999</v>
      </c>
    </row>
    <row r="76" spans="1:8" x14ac:dyDescent="0.25">
      <c r="A76" s="14" t="s">
        <v>161</v>
      </c>
      <c r="B76" s="15">
        <v>143229911</v>
      </c>
      <c r="C76" s="15">
        <v>5891813</v>
      </c>
      <c r="D76" s="12">
        <f t="shared" si="2"/>
        <v>149121724</v>
      </c>
      <c r="E76" s="15">
        <v>26636965.5</v>
      </c>
      <c r="F76" s="15">
        <v>26636964.899999999</v>
      </c>
      <c r="G76" s="13">
        <f t="shared" si="3"/>
        <v>122484758.5</v>
      </c>
    </row>
    <row r="77" spans="1:8" x14ac:dyDescent="0.25">
      <c r="A77" s="14" t="s">
        <v>162</v>
      </c>
      <c r="B77" s="15">
        <v>0</v>
      </c>
      <c r="C77" s="15">
        <v>0</v>
      </c>
      <c r="D77" s="12">
        <f t="shared" si="2"/>
        <v>0</v>
      </c>
      <c r="E77" s="15">
        <v>0</v>
      </c>
      <c r="F77" s="15">
        <v>0</v>
      </c>
      <c r="G77" s="13">
        <f t="shared" si="3"/>
        <v>0</v>
      </c>
    </row>
    <row r="78" spans="1:8" x14ac:dyDescent="0.25">
      <c r="A78" s="14" t="s">
        <v>163</v>
      </c>
      <c r="B78" s="15">
        <v>0</v>
      </c>
      <c r="C78" s="15">
        <v>0</v>
      </c>
      <c r="D78" s="12">
        <f t="shared" si="2"/>
        <v>0</v>
      </c>
      <c r="E78" s="15">
        <v>0</v>
      </c>
      <c r="F78" s="15">
        <v>0</v>
      </c>
      <c r="G78" s="13">
        <f t="shared" si="3"/>
        <v>0</v>
      </c>
    </row>
    <row r="79" spans="1:8" x14ac:dyDescent="0.25">
      <c r="A79" s="14" t="s">
        <v>164</v>
      </c>
      <c r="B79" s="15">
        <v>0</v>
      </c>
      <c r="C79" s="15">
        <v>0</v>
      </c>
      <c r="D79" s="12">
        <f t="shared" si="2"/>
        <v>0</v>
      </c>
      <c r="E79" s="15">
        <v>0</v>
      </c>
      <c r="F79" s="15">
        <v>0</v>
      </c>
      <c r="G79" s="13">
        <f t="shared" si="3"/>
        <v>0</v>
      </c>
    </row>
    <row r="80" spans="1:8" x14ac:dyDescent="0.25">
      <c r="A80" s="14" t="s">
        <v>165</v>
      </c>
      <c r="B80" s="15">
        <v>0</v>
      </c>
      <c r="C80" s="15">
        <v>0</v>
      </c>
      <c r="D80" s="12">
        <f t="shared" si="2"/>
        <v>0</v>
      </c>
      <c r="E80" s="15">
        <v>0</v>
      </c>
      <c r="F80" s="15">
        <v>0</v>
      </c>
      <c r="G80" s="13">
        <f t="shared" si="3"/>
        <v>0</v>
      </c>
    </row>
    <row r="81" spans="1:8" x14ac:dyDescent="0.25">
      <c r="A81" s="14" t="s">
        <v>166</v>
      </c>
      <c r="B81" s="15">
        <v>0</v>
      </c>
      <c r="C81" s="15">
        <v>0</v>
      </c>
      <c r="D81" s="12">
        <f t="shared" si="2"/>
        <v>0</v>
      </c>
      <c r="E81" s="15">
        <v>0</v>
      </c>
      <c r="F81" s="15">
        <v>0</v>
      </c>
      <c r="G81" s="13">
        <f t="shared" si="3"/>
        <v>0</v>
      </c>
    </row>
    <row r="82" spans="1:8" x14ac:dyDescent="0.25">
      <c r="A82" s="11" t="s">
        <v>63</v>
      </c>
      <c r="B82" s="12">
        <v>35811880382</v>
      </c>
      <c r="C82" s="12">
        <v>815124651.39999998</v>
      </c>
      <c r="D82" s="12">
        <f t="shared" si="2"/>
        <v>36627005033.400002</v>
      </c>
      <c r="E82" s="12">
        <v>7122153241.4499998</v>
      </c>
      <c r="F82" s="12">
        <v>6576798001.2799997</v>
      </c>
      <c r="G82" s="13">
        <f t="shared" si="3"/>
        <v>29504851791.950001</v>
      </c>
      <c r="H82" s="1"/>
    </row>
    <row r="83" spans="1:8" x14ac:dyDescent="0.25">
      <c r="A83" s="17"/>
      <c r="B83" s="18"/>
      <c r="C83" s="18"/>
      <c r="D83" s="18"/>
      <c r="E83" s="18"/>
      <c r="F83" s="18"/>
      <c r="G83" s="19"/>
    </row>
    <row r="84" spans="1:8" x14ac:dyDescent="0.25">
      <c r="A84" s="5"/>
      <c r="B84" s="5"/>
      <c r="C84" s="5"/>
      <c r="D84" s="5"/>
      <c r="E84" s="5"/>
      <c r="F84" s="5"/>
      <c r="G84" s="5"/>
    </row>
    <row r="85" spans="1:8" x14ac:dyDescent="0.25">
      <c r="A85" t="s">
        <v>25</v>
      </c>
    </row>
  </sheetData>
  <mergeCells count="6">
    <mergeCell ref="A1:G1"/>
    <mergeCell ref="A2:G2"/>
    <mergeCell ref="A4:G4"/>
    <mergeCell ref="A5:G5"/>
    <mergeCell ref="A6:G6"/>
    <mergeCell ref="A3:G3"/>
  </mergeCells>
  <printOptions horizontalCentered="1"/>
  <pageMargins left="0.31496062992125984" right="0.31496062992125984" top="0.55118110236220474" bottom="0.55118110236220474" header="0.31496062992125984" footer="0.31496062992125984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opLeftCell="A21" workbookViewId="0">
      <selection activeCell="G10" sqref="G10:G42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5.7109375" customWidth="1"/>
    <col min="4" max="4" width="16.85546875" customWidth="1"/>
    <col min="5" max="6" width="15.7109375" customWidth="1"/>
    <col min="7" max="7" width="17.5703125" customWidth="1"/>
  </cols>
  <sheetData>
    <row r="1" spans="1:8" x14ac:dyDescent="0.25">
      <c r="A1" s="25" t="s">
        <v>0</v>
      </c>
      <c r="B1" s="25"/>
      <c r="C1" s="25"/>
      <c r="D1" s="25"/>
      <c r="E1" s="25"/>
      <c r="F1" s="25"/>
      <c r="G1" s="25"/>
    </row>
    <row r="2" spans="1:8" x14ac:dyDescent="0.25">
      <c r="A2" s="25" t="s">
        <v>205</v>
      </c>
      <c r="B2" s="25"/>
      <c r="C2" s="25"/>
      <c r="D2" s="25"/>
      <c r="E2" s="25"/>
      <c r="F2" s="25"/>
      <c r="G2" s="25"/>
    </row>
    <row r="3" spans="1:8" x14ac:dyDescent="0.25">
      <c r="A3" s="25" t="s">
        <v>1</v>
      </c>
      <c r="B3" s="25"/>
      <c r="C3" s="25"/>
      <c r="D3" s="25"/>
      <c r="E3" s="25"/>
      <c r="F3" s="25"/>
      <c r="G3" s="25"/>
    </row>
    <row r="4" spans="1:8" x14ac:dyDescent="0.25">
      <c r="A4" s="25" t="s">
        <v>64</v>
      </c>
      <c r="B4" s="25"/>
      <c r="C4" s="25"/>
      <c r="D4" s="25"/>
      <c r="E4" s="25"/>
      <c r="F4" s="25"/>
      <c r="G4" s="25"/>
    </row>
    <row r="5" spans="1:8" x14ac:dyDescent="0.25">
      <c r="A5" s="25" t="s">
        <v>3</v>
      </c>
      <c r="B5" s="25"/>
      <c r="C5" s="25"/>
      <c r="D5" s="25"/>
      <c r="E5" s="25"/>
      <c r="F5" s="25"/>
      <c r="G5" s="25"/>
    </row>
    <row r="6" spans="1:8" x14ac:dyDescent="0.25">
      <c r="A6" s="25" t="s">
        <v>4</v>
      </c>
      <c r="B6" s="25"/>
      <c r="C6" s="25"/>
      <c r="D6" s="25"/>
      <c r="E6" s="25"/>
      <c r="F6" s="25"/>
      <c r="G6" s="25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6" t="s">
        <v>9</v>
      </c>
      <c r="B8" s="4" t="s">
        <v>27</v>
      </c>
      <c r="C8" s="4" t="s">
        <v>28</v>
      </c>
      <c r="D8" s="4" t="s">
        <v>29</v>
      </c>
      <c r="E8" s="4" t="s">
        <v>7</v>
      </c>
      <c r="F8" s="4" t="s">
        <v>30</v>
      </c>
      <c r="G8" s="7" t="s">
        <v>31</v>
      </c>
    </row>
    <row r="9" spans="1:8" x14ac:dyDescent="0.25">
      <c r="A9" s="8"/>
      <c r="B9" s="9">
        <v>1</v>
      </c>
      <c r="C9" s="9">
        <v>2</v>
      </c>
      <c r="D9" s="9" t="s">
        <v>32</v>
      </c>
      <c r="E9" s="9">
        <v>4</v>
      </c>
      <c r="F9" s="9">
        <v>5</v>
      </c>
      <c r="G9" s="10" t="s">
        <v>33</v>
      </c>
    </row>
    <row r="10" spans="1:8" x14ac:dyDescent="0.25">
      <c r="A10" s="11" t="s">
        <v>65</v>
      </c>
      <c r="B10" s="12">
        <v>4783107582</v>
      </c>
      <c r="C10" s="12">
        <v>183214828.69999999</v>
      </c>
      <c r="D10" s="12">
        <f>+B10+C10</f>
        <v>4966322410.6999998</v>
      </c>
      <c r="E10" s="12">
        <v>1084974918.6900001</v>
      </c>
      <c r="F10" s="12">
        <v>890560041.38</v>
      </c>
      <c r="G10" s="13">
        <f>+D10-E10</f>
        <v>3881347492.0099998</v>
      </c>
      <c r="H10" s="1"/>
    </row>
    <row r="11" spans="1:8" x14ac:dyDescent="0.25">
      <c r="A11" s="14" t="s">
        <v>66</v>
      </c>
      <c r="B11" s="15">
        <v>141865883</v>
      </c>
      <c r="C11" s="15">
        <v>0</v>
      </c>
      <c r="D11" s="12">
        <f t="shared" ref="D11:D42" si="0">+B11+C11</f>
        <v>141865883</v>
      </c>
      <c r="E11" s="15">
        <v>36835251</v>
      </c>
      <c r="F11" s="15">
        <v>36835251</v>
      </c>
      <c r="G11" s="13">
        <f t="shared" ref="G11:G42" si="1">+D11-E11</f>
        <v>105030632</v>
      </c>
    </row>
    <row r="12" spans="1:8" x14ac:dyDescent="0.25">
      <c r="A12" s="14" t="s">
        <v>67</v>
      </c>
      <c r="B12" s="15">
        <v>1157775060</v>
      </c>
      <c r="C12" s="15">
        <v>1704244.2</v>
      </c>
      <c r="D12" s="12">
        <f t="shared" si="0"/>
        <v>1159479304.2</v>
      </c>
      <c r="E12" s="15">
        <v>279518050.72000003</v>
      </c>
      <c r="F12" s="15">
        <v>238289312.93000001</v>
      </c>
      <c r="G12" s="13">
        <f t="shared" si="1"/>
        <v>879961253.48000002</v>
      </c>
    </row>
    <row r="13" spans="1:8" x14ac:dyDescent="0.25">
      <c r="A13" s="14" t="s">
        <v>68</v>
      </c>
      <c r="B13" s="15">
        <v>769638186</v>
      </c>
      <c r="C13" s="15">
        <v>27175986.079999998</v>
      </c>
      <c r="D13" s="12">
        <f t="shared" si="0"/>
        <v>796814172.08000004</v>
      </c>
      <c r="E13" s="15">
        <v>183994189.36000001</v>
      </c>
      <c r="F13" s="15">
        <v>168257191.15000001</v>
      </c>
      <c r="G13" s="13">
        <f t="shared" si="1"/>
        <v>612819982.72000003</v>
      </c>
    </row>
    <row r="14" spans="1:8" x14ac:dyDescent="0.25">
      <c r="A14" s="14" t="s">
        <v>69</v>
      </c>
      <c r="B14" s="15">
        <v>0</v>
      </c>
      <c r="C14" s="15">
        <v>0</v>
      </c>
      <c r="D14" s="12">
        <f t="shared" si="0"/>
        <v>0</v>
      </c>
      <c r="E14" s="15">
        <v>0</v>
      </c>
      <c r="F14" s="15">
        <v>0</v>
      </c>
      <c r="G14" s="13">
        <f t="shared" si="1"/>
        <v>0</v>
      </c>
    </row>
    <row r="15" spans="1:8" x14ac:dyDescent="0.25">
      <c r="A15" s="14" t="s">
        <v>70</v>
      </c>
      <c r="B15" s="15">
        <v>679053432</v>
      </c>
      <c r="C15" s="15">
        <v>2588246.2599999998</v>
      </c>
      <c r="D15" s="12">
        <f t="shared" si="0"/>
        <v>681641678.25999999</v>
      </c>
      <c r="E15" s="15">
        <v>166376840.43000001</v>
      </c>
      <c r="F15" s="15">
        <v>115025246.41</v>
      </c>
      <c r="G15" s="13">
        <f t="shared" si="1"/>
        <v>515264837.82999998</v>
      </c>
    </row>
    <row r="16" spans="1:8" x14ac:dyDescent="0.25">
      <c r="A16" s="14" t="s">
        <v>71</v>
      </c>
      <c r="B16" s="15">
        <v>0</v>
      </c>
      <c r="C16" s="15">
        <v>0</v>
      </c>
      <c r="D16" s="12">
        <f t="shared" si="0"/>
        <v>0</v>
      </c>
      <c r="E16" s="15">
        <v>0</v>
      </c>
      <c r="F16" s="15">
        <v>0</v>
      </c>
      <c r="G16" s="13">
        <f t="shared" si="1"/>
        <v>0</v>
      </c>
    </row>
    <row r="17" spans="1:8" x14ac:dyDescent="0.25">
      <c r="A17" s="14" t="s">
        <v>72</v>
      </c>
      <c r="B17" s="15">
        <v>1617644251</v>
      </c>
      <c r="C17" s="15">
        <v>52648328.159999996</v>
      </c>
      <c r="D17" s="12">
        <f t="shared" si="0"/>
        <v>1670292579.1600001</v>
      </c>
      <c r="E17" s="15">
        <v>335585611.56999999</v>
      </c>
      <c r="F17" s="15">
        <v>263485815.16999999</v>
      </c>
      <c r="G17" s="13">
        <f t="shared" si="1"/>
        <v>1334706967.5900002</v>
      </c>
    </row>
    <row r="18" spans="1:8" x14ac:dyDescent="0.25">
      <c r="A18" s="14" t="s">
        <v>73</v>
      </c>
      <c r="B18" s="15">
        <v>417130770</v>
      </c>
      <c r="C18" s="15">
        <v>99098024</v>
      </c>
      <c r="D18" s="12">
        <f t="shared" si="0"/>
        <v>516228794</v>
      </c>
      <c r="E18" s="15">
        <v>82664975.609999999</v>
      </c>
      <c r="F18" s="15">
        <v>68667224.719999999</v>
      </c>
      <c r="G18" s="13">
        <f t="shared" si="1"/>
        <v>433563818.38999999</v>
      </c>
    </row>
    <row r="19" spans="1:8" x14ac:dyDescent="0.25">
      <c r="A19" s="11" t="s">
        <v>74</v>
      </c>
      <c r="B19" s="12">
        <v>22801972716</v>
      </c>
      <c r="C19" s="12">
        <v>380956476.93000001</v>
      </c>
      <c r="D19" s="12">
        <f t="shared" si="0"/>
        <v>23182929192.93</v>
      </c>
      <c r="E19" s="12">
        <v>4172193092.3600001</v>
      </c>
      <c r="F19" s="12">
        <v>3937539361.7600002</v>
      </c>
      <c r="G19" s="13">
        <f t="shared" si="1"/>
        <v>19010736100.57</v>
      </c>
      <c r="H19" s="1"/>
    </row>
    <row r="20" spans="1:8" x14ac:dyDescent="0.25">
      <c r="A20" s="14" t="s">
        <v>75</v>
      </c>
      <c r="B20" s="15">
        <v>808553829</v>
      </c>
      <c r="C20" s="15">
        <v>5414861</v>
      </c>
      <c r="D20" s="12">
        <f t="shared" si="0"/>
        <v>813968690</v>
      </c>
      <c r="E20" s="15">
        <v>12504280.76</v>
      </c>
      <c r="F20" s="15">
        <v>7916701.4000000004</v>
      </c>
      <c r="G20" s="13">
        <f t="shared" si="1"/>
        <v>801464409.24000001</v>
      </c>
    </row>
    <row r="21" spans="1:8" x14ac:dyDescent="0.25">
      <c r="A21" s="14" t="s">
        <v>76</v>
      </c>
      <c r="B21" s="15">
        <v>1852493862</v>
      </c>
      <c r="C21" s="15">
        <v>46839607.289999999</v>
      </c>
      <c r="D21" s="12">
        <f t="shared" si="0"/>
        <v>1899333469.29</v>
      </c>
      <c r="E21" s="15">
        <v>77060328.959999993</v>
      </c>
      <c r="F21" s="15">
        <v>67648179.390000001</v>
      </c>
      <c r="G21" s="13">
        <f t="shared" si="1"/>
        <v>1822273140.3299999</v>
      </c>
    </row>
    <row r="22" spans="1:8" x14ac:dyDescent="0.25">
      <c r="A22" s="14" t="s">
        <v>77</v>
      </c>
      <c r="B22" s="15">
        <v>3894541404</v>
      </c>
      <c r="C22" s="15">
        <v>44119129.420000002</v>
      </c>
      <c r="D22" s="12">
        <f t="shared" si="0"/>
        <v>3938660533.4200001</v>
      </c>
      <c r="E22" s="15">
        <v>1188853481.46</v>
      </c>
      <c r="F22" s="15">
        <v>1136140914.78</v>
      </c>
      <c r="G22" s="13">
        <f t="shared" si="1"/>
        <v>2749807051.96</v>
      </c>
    </row>
    <row r="23" spans="1:8" x14ac:dyDescent="0.25">
      <c r="A23" s="14" t="s">
        <v>78</v>
      </c>
      <c r="B23" s="15">
        <v>908773627</v>
      </c>
      <c r="C23" s="15">
        <v>56759264</v>
      </c>
      <c r="D23" s="12">
        <f t="shared" si="0"/>
        <v>965532891</v>
      </c>
      <c r="E23" s="15">
        <v>165421348.31999999</v>
      </c>
      <c r="F23" s="15">
        <v>147987784.12</v>
      </c>
      <c r="G23" s="13">
        <f t="shared" si="1"/>
        <v>800111542.68000007</v>
      </c>
    </row>
    <row r="24" spans="1:8" x14ac:dyDescent="0.25">
      <c r="A24" s="14" t="s">
        <v>79</v>
      </c>
      <c r="B24" s="15">
        <v>12022473621</v>
      </c>
      <c r="C24" s="15">
        <v>230685063.22</v>
      </c>
      <c r="D24" s="12">
        <f t="shared" si="0"/>
        <v>12253158684.219999</v>
      </c>
      <c r="E24" s="15">
        <v>2278557428.0700002</v>
      </c>
      <c r="F24" s="15">
        <v>2253715008.1799998</v>
      </c>
      <c r="G24" s="13">
        <f t="shared" si="1"/>
        <v>9974601256.1499996</v>
      </c>
    </row>
    <row r="25" spans="1:8" x14ac:dyDescent="0.25">
      <c r="A25" s="14" t="s">
        <v>80</v>
      </c>
      <c r="B25" s="15">
        <v>3315136373</v>
      </c>
      <c r="C25" s="15">
        <v>-2861448</v>
      </c>
      <c r="D25" s="12">
        <f t="shared" si="0"/>
        <v>3312274925</v>
      </c>
      <c r="E25" s="15">
        <v>449796224.79000002</v>
      </c>
      <c r="F25" s="15">
        <v>324130773.88999999</v>
      </c>
      <c r="G25" s="13">
        <f t="shared" si="1"/>
        <v>2862478700.21</v>
      </c>
    </row>
    <row r="26" spans="1:8" x14ac:dyDescent="0.25">
      <c r="A26" s="14" t="s">
        <v>81</v>
      </c>
      <c r="B26" s="15">
        <v>0</v>
      </c>
      <c r="C26" s="15">
        <v>0</v>
      </c>
      <c r="D26" s="12">
        <f t="shared" si="0"/>
        <v>0</v>
      </c>
      <c r="E26" s="15">
        <v>0</v>
      </c>
      <c r="F26" s="15">
        <v>0</v>
      </c>
      <c r="G26" s="13">
        <f t="shared" si="1"/>
        <v>0</v>
      </c>
    </row>
    <row r="27" spans="1:8" x14ac:dyDescent="0.25">
      <c r="A27" s="11" t="s">
        <v>82</v>
      </c>
      <c r="B27" s="12">
        <v>2467040866</v>
      </c>
      <c r="C27" s="12">
        <v>111418399.73999999</v>
      </c>
      <c r="D27" s="12">
        <f t="shared" si="0"/>
        <v>2578459265.7399998</v>
      </c>
      <c r="E27" s="12">
        <v>392848058.16000003</v>
      </c>
      <c r="F27" s="12">
        <v>276561426.5</v>
      </c>
      <c r="G27" s="13">
        <f t="shared" si="1"/>
        <v>2185611207.5799999</v>
      </c>
      <c r="H27" s="1"/>
    </row>
    <row r="28" spans="1:8" x14ac:dyDescent="0.25">
      <c r="A28" s="14" t="s">
        <v>83</v>
      </c>
      <c r="B28" s="15">
        <v>406148435</v>
      </c>
      <c r="C28" s="15">
        <v>-67626605</v>
      </c>
      <c r="D28" s="12">
        <f t="shared" si="0"/>
        <v>338521830</v>
      </c>
      <c r="E28" s="15">
        <v>75811279.530000001</v>
      </c>
      <c r="F28" s="15">
        <v>63207955.700000003</v>
      </c>
      <c r="G28" s="13">
        <f t="shared" si="1"/>
        <v>262710550.47</v>
      </c>
    </row>
    <row r="29" spans="1:8" x14ac:dyDescent="0.25">
      <c r="A29" s="14" t="s">
        <v>84</v>
      </c>
      <c r="B29" s="15">
        <v>821833079</v>
      </c>
      <c r="C29" s="15">
        <v>6870366</v>
      </c>
      <c r="D29" s="12">
        <f t="shared" si="0"/>
        <v>828703445</v>
      </c>
      <c r="E29" s="15">
        <v>125400988.23999999</v>
      </c>
      <c r="F29" s="15">
        <v>35408270.310000002</v>
      </c>
      <c r="G29" s="13">
        <f t="shared" si="1"/>
        <v>703302456.75999999</v>
      </c>
    </row>
    <row r="30" spans="1:8" x14ac:dyDescent="0.25">
      <c r="A30" s="14" t="s">
        <v>85</v>
      </c>
      <c r="B30" s="15">
        <v>0</v>
      </c>
      <c r="C30" s="15">
        <v>0</v>
      </c>
      <c r="D30" s="12">
        <f t="shared" si="0"/>
        <v>0</v>
      </c>
      <c r="E30" s="15">
        <v>0</v>
      </c>
      <c r="F30" s="15">
        <v>0</v>
      </c>
      <c r="G30" s="13">
        <f t="shared" si="1"/>
        <v>0</v>
      </c>
    </row>
    <row r="31" spans="1:8" x14ac:dyDescent="0.25">
      <c r="A31" s="14" t="s">
        <v>86</v>
      </c>
      <c r="B31" s="15">
        <v>0</v>
      </c>
      <c r="C31" s="15">
        <v>0</v>
      </c>
      <c r="D31" s="12">
        <f t="shared" si="0"/>
        <v>0</v>
      </c>
      <c r="E31" s="15">
        <v>0</v>
      </c>
      <c r="F31" s="15">
        <v>0</v>
      </c>
      <c r="G31" s="13">
        <f t="shared" si="1"/>
        <v>0</v>
      </c>
    </row>
    <row r="32" spans="1:8" x14ac:dyDescent="0.25">
      <c r="A32" s="14" t="s">
        <v>87</v>
      </c>
      <c r="B32" s="15">
        <v>792638623</v>
      </c>
      <c r="C32" s="15">
        <v>124133156</v>
      </c>
      <c r="D32" s="12">
        <f t="shared" si="0"/>
        <v>916771779</v>
      </c>
      <c r="E32" s="15">
        <v>86223624.670000002</v>
      </c>
      <c r="F32" s="15">
        <v>82284364.859999999</v>
      </c>
      <c r="G32" s="13">
        <f t="shared" si="1"/>
        <v>830548154.33000004</v>
      </c>
    </row>
    <row r="33" spans="1:8" x14ac:dyDescent="0.25">
      <c r="A33" s="14" t="s">
        <v>88</v>
      </c>
      <c r="B33" s="15">
        <v>0</v>
      </c>
      <c r="C33" s="15">
        <v>0</v>
      </c>
      <c r="D33" s="12">
        <f t="shared" si="0"/>
        <v>0</v>
      </c>
      <c r="E33" s="15">
        <v>0</v>
      </c>
      <c r="F33" s="15">
        <v>0</v>
      </c>
      <c r="G33" s="13">
        <f t="shared" si="1"/>
        <v>0</v>
      </c>
    </row>
    <row r="34" spans="1:8" x14ac:dyDescent="0.25">
      <c r="A34" s="14" t="s">
        <v>89</v>
      </c>
      <c r="B34" s="15">
        <v>356167958</v>
      </c>
      <c r="C34" s="15">
        <v>48054247.740000002</v>
      </c>
      <c r="D34" s="12">
        <f t="shared" si="0"/>
        <v>404222205.74000001</v>
      </c>
      <c r="E34" s="15">
        <v>102195775.73999999</v>
      </c>
      <c r="F34" s="15">
        <v>92493521.219999999</v>
      </c>
      <c r="G34" s="13">
        <f t="shared" si="1"/>
        <v>302026430</v>
      </c>
    </row>
    <row r="35" spans="1:8" x14ac:dyDescent="0.25">
      <c r="A35" s="14" t="s">
        <v>90</v>
      </c>
      <c r="B35" s="15">
        <v>90252771</v>
      </c>
      <c r="C35" s="15">
        <v>-12765</v>
      </c>
      <c r="D35" s="12">
        <f t="shared" si="0"/>
        <v>90240006</v>
      </c>
      <c r="E35" s="15">
        <v>3216389.98</v>
      </c>
      <c r="F35" s="15">
        <v>3167314.41</v>
      </c>
      <c r="G35" s="13">
        <f t="shared" si="1"/>
        <v>87023616.019999996</v>
      </c>
    </row>
    <row r="36" spans="1:8" x14ac:dyDescent="0.25">
      <c r="A36" s="14" t="s">
        <v>91</v>
      </c>
      <c r="B36" s="15">
        <v>0</v>
      </c>
      <c r="C36" s="15">
        <v>0</v>
      </c>
      <c r="D36" s="12">
        <f t="shared" si="0"/>
        <v>0</v>
      </c>
      <c r="E36" s="15">
        <v>0</v>
      </c>
      <c r="F36" s="15">
        <v>0</v>
      </c>
      <c r="G36" s="13">
        <f t="shared" si="1"/>
        <v>0</v>
      </c>
    </row>
    <row r="37" spans="1:8" x14ac:dyDescent="0.25">
      <c r="A37" s="11" t="s">
        <v>92</v>
      </c>
      <c r="B37" s="12">
        <v>5759759218</v>
      </c>
      <c r="C37" s="12">
        <v>139534946.03</v>
      </c>
      <c r="D37" s="12">
        <f t="shared" si="0"/>
        <v>5899294164.0299997</v>
      </c>
      <c r="E37" s="12">
        <v>1472137172.24</v>
      </c>
      <c r="F37" s="12">
        <v>1472137171.6400001</v>
      </c>
      <c r="G37" s="13">
        <f t="shared" si="1"/>
        <v>4427156991.79</v>
      </c>
      <c r="H37" s="1"/>
    </row>
    <row r="38" spans="1:8" x14ac:dyDescent="0.25">
      <c r="A38" s="14" t="s">
        <v>93</v>
      </c>
      <c r="B38" s="15">
        <v>177739567</v>
      </c>
      <c r="C38" s="15">
        <v>8070623</v>
      </c>
      <c r="D38" s="12">
        <f t="shared" si="0"/>
        <v>185810190</v>
      </c>
      <c r="E38" s="15">
        <v>36912637.350000001</v>
      </c>
      <c r="F38" s="15">
        <v>36912636.75</v>
      </c>
      <c r="G38" s="13">
        <f t="shared" si="1"/>
        <v>148897552.65000001</v>
      </c>
    </row>
    <row r="39" spans="1:8" ht="26.25" x14ac:dyDescent="0.25">
      <c r="A39" s="14" t="s">
        <v>94</v>
      </c>
      <c r="B39" s="15">
        <v>5582019651</v>
      </c>
      <c r="C39" s="15">
        <v>131464323.03</v>
      </c>
      <c r="D39" s="12">
        <f t="shared" si="0"/>
        <v>5713483974.0299997</v>
      </c>
      <c r="E39" s="15">
        <v>1435224534.8900001</v>
      </c>
      <c r="F39" s="15">
        <v>1435224534.8900001</v>
      </c>
      <c r="G39" s="13">
        <f t="shared" si="1"/>
        <v>4278259439.1399994</v>
      </c>
    </row>
    <row r="40" spans="1:8" x14ac:dyDescent="0.25">
      <c r="A40" s="14" t="s">
        <v>95</v>
      </c>
      <c r="B40" s="15">
        <v>0</v>
      </c>
      <c r="C40" s="15">
        <v>0</v>
      </c>
      <c r="D40" s="12">
        <f t="shared" si="0"/>
        <v>0</v>
      </c>
      <c r="E40" s="15">
        <v>0</v>
      </c>
      <c r="F40" s="15">
        <v>0</v>
      </c>
      <c r="G40" s="13">
        <f t="shared" si="1"/>
        <v>0</v>
      </c>
    </row>
    <row r="41" spans="1:8" x14ac:dyDescent="0.25">
      <c r="A41" s="14" t="s">
        <v>62</v>
      </c>
      <c r="B41" s="15">
        <v>0</v>
      </c>
      <c r="C41" s="15">
        <v>0</v>
      </c>
      <c r="D41" s="12">
        <f t="shared" si="0"/>
        <v>0</v>
      </c>
      <c r="E41" s="15">
        <v>0</v>
      </c>
      <c r="F41" s="15">
        <v>0</v>
      </c>
      <c r="G41" s="13">
        <f t="shared" si="1"/>
        <v>0</v>
      </c>
    </row>
    <row r="42" spans="1:8" x14ac:dyDescent="0.25">
      <c r="A42" s="11" t="s">
        <v>63</v>
      </c>
      <c r="B42" s="12">
        <v>35811880382</v>
      </c>
      <c r="C42" s="12">
        <v>815124651.39999998</v>
      </c>
      <c r="D42" s="12">
        <f t="shared" si="0"/>
        <v>36627005033.400002</v>
      </c>
      <c r="E42" s="12">
        <v>7122153241.4499998</v>
      </c>
      <c r="F42" s="12">
        <v>6576798001.2799997</v>
      </c>
      <c r="G42" s="13">
        <f t="shared" si="1"/>
        <v>29504851791.950001</v>
      </c>
      <c r="H42" s="1"/>
    </row>
    <row r="43" spans="1:8" x14ac:dyDescent="0.25">
      <c r="A43" s="17"/>
      <c r="B43" s="18"/>
      <c r="C43" s="18"/>
      <c r="D43" s="18"/>
      <c r="E43" s="18"/>
      <c r="F43" s="18"/>
      <c r="G43" s="19"/>
    </row>
    <row r="44" spans="1:8" x14ac:dyDescent="0.25">
      <c r="A44" s="5"/>
      <c r="B44" s="5"/>
      <c r="C44" s="5"/>
      <c r="D44" s="5"/>
      <c r="E44" s="5"/>
      <c r="F44" s="5"/>
      <c r="G44" s="5"/>
    </row>
    <row r="45" spans="1:8" x14ac:dyDescent="0.25">
      <c r="A45" t="s">
        <v>25</v>
      </c>
    </row>
  </sheetData>
  <mergeCells count="6">
    <mergeCell ref="A1:G1"/>
    <mergeCell ref="A2:G2"/>
    <mergeCell ref="A4:G4"/>
    <mergeCell ref="A5:G5"/>
    <mergeCell ref="A6:G6"/>
    <mergeCell ref="A3:G3"/>
  </mergeCells>
  <printOptions horizontalCentered="1"/>
  <pageMargins left="0.31496062992125984" right="0.31496062992125984" top="0.55118110236220474" bottom="0.55118110236220474" header="0.31496062992125984" footer="0.31496062992125984"/>
  <pageSetup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opLeftCell="A19" workbookViewId="0">
      <selection activeCell="G10" sqref="G10:G39"/>
    </sheetView>
  </sheetViews>
  <sheetFormatPr baseColWidth="10" defaultRowHeight="15" x14ac:dyDescent="0.25"/>
  <cols>
    <col min="1" max="1" width="64.7109375" customWidth="1"/>
    <col min="2" max="2" width="16.85546875" bestFit="1" customWidth="1"/>
    <col min="3" max="3" width="15.7109375" customWidth="1"/>
    <col min="4" max="4" width="17" customWidth="1"/>
    <col min="5" max="6" width="15.7109375" customWidth="1"/>
    <col min="7" max="7" width="17.28515625" customWidth="1"/>
  </cols>
  <sheetData>
    <row r="1" spans="1:8" x14ac:dyDescent="0.25">
      <c r="A1" s="25" t="s">
        <v>0</v>
      </c>
      <c r="B1" s="25"/>
      <c r="C1" s="25"/>
      <c r="D1" s="25"/>
      <c r="E1" s="25"/>
      <c r="F1" s="25"/>
      <c r="G1" s="25"/>
    </row>
    <row r="2" spans="1:8" x14ac:dyDescent="0.25">
      <c r="A2" s="25" t="s">
        <v>205</v>
      </c>
      <c r="B2" s="25"/>
      <c r="C2" s="25"/>
      <c r="D2" s="25"/>
      <c r="E2" s="25"/>
      <c r="F2" s="25"/>
      <c r="G2" s="25"/>
    </row>
    <row r="3" spans="1:8" x14ac:dyDescent="0.25">
      <c r="A3" s="25" t="s">
        <v>1</v>
      </c>
      <c r="B3" s="25"/>
      <c r="C3" s="25"/>
      <c r="D3" s="25"/>
      <c r="E3" s="25"/>
      <c r="F3" s="25"/>
      <c r="G3" s="25"/>
    </row>
    <row r="4" spans="1:8" x14ac:dyDescent="0.25">
      <c r="A4" s="25" t="s">
        <v>26</v>
      </c>
      <c r="B4" s="25"/>
      <c r="C4" s="25"/>
      <c r="D4" s="25"/>
      <c r="E4" s="25"/>
      <c r="F4" s="25"/>
      <c r="G4" s="25"/>
    </row>
    <row r="5" spans="1:8" x14ac:dyDescent="0.25">
      <c r="A5" s="25" t="s">
        <v>3</v>
      </c>
      <c r="B5" s="25"/>
      <c r="C5" s="25"/>
      <c r="D5" s="25"/>
      <c r="E5" s="25"/>
      <c r="F5" s="25"/>
      <c r="G5" s="25"/>
    </row>
    <row r="6" spans="1:8" x14ac:dyDescent="0.25">
      <c r="A6" s="25" t="s">
        <v>4</v>
      </c>
      <c r="B6" s="25"/>
      <c r="C6" s="25"/>
      <c r="D6" s="25"/>
      <c r="E6" s="25"/>
      <c r="F6" s="25"/>
      <c r="G6" s="25"/>
    </row>
    <row r="7" spans="1:8" x14ac:dyDescent="0.25">
      <c r="A7" s="2"/>
      <c r="B7" s="2"/>
      <c r="C7" s="2"/>
      <c r="D7" s="2"/>
      <c r="E7" s="2"/>
      <c r="F7" s="2"/>
      <c r="G7" s="2"/>
    </row>
    <row r="8" spans="1:8" ht="25.5" x14ac:dyDescent="0.25">
      <c r="A8" s="6" t="s">
        <v>9</v>
      </c>
      <c r="B8" s="4" t="s">
        <v>27</v>
      </c>
      <c r="C8" s="4" t="s">
        <v>28</v>
      </c>
      <c r="D8" s="4" t="s">
        <v>29</v>
      </c>
      <c r="E8" s="4" t="s">
        <v>7</v>
      </c>
      <c r="F8" s="4" t="s">
        <v>30</v>
      </c>
      <c r="G8" s="7" t="s">
        <v>31</v>
      </c>
    </row>
    <row r="9" spans="1:8" x14ac:dyDescent="0.25">
      <c r="A9" s="8"/>
      <c r="B9" s="9">
        <v>1</v>
      </c>
      <c r="C9" s="9">
        <v>2</v>
      </c>
      <c r="D9" s="9" t="s">
        <v>32</v>
      </c>
      <c r="E9" s="9">
        <v>4</v>
      </c>
      <c r="F9" s="9">
        <v>5</v>
      </c>
      <c r="G9" s="10" t="s">
        <v>33</v>
      </c>
    </row>
    <row r="10" spans="1:8" x14ac:dyDescent="0.25">
      <c r="A10" s="11" t="s">
        <v>34</v>
      </c>
      <c r="B10" s="12">
        <v>3330797658</v>
      </c>
      <c r="C10" s="12">
        <v>56250104.689999998</v>
      </c>
      <c r="D10" s="12">
        <f>+B10+C10</f>
        <v>3387047762.6900001</v>
      </c>
      <c r="E10" s="12">
        <v>691950160.70000005</v>
      </c>
      <c r="F10" s="12">
        <v>491194286.69</v>
      </c>
      <c r="G10" s="13">
        <f>+D10-E10</f>
        <v>2695097601.9899998</v>
      </c>
      <c r="H10" s="1"/>
    </row>
    <row r="11" spans="1:8" x14ac:dyDescent="0.25">
      <c r="A11" s="14" t="s">
        <v>35</v>
      </c>
      <c r="B11" s="15">
        <v>2547982898</v>
      </c>
      <c r="C11" s="15">
        <v>18427942.050000001</v>
      </c>
      <c r="D11" s="12">
        <f t="shared" ref="D11:D39" si="0">+B11+C11</f>
        <v>2566410840.0500002</v>
      </c>
      <c r="E11" s="15">
        <v>459879366.54000002</v>
      </c>
      <c r="F11" s="15">
        <v>259351709.53</v>
      </c>
      <c r="G11" s="13">
        <f t="shared" ref="G11:G39" si="1">+D11-E11</f>
        <v>2106531473.5100002</v>
      </c>
    </row>
    <row r="12" spans="1:8" x14ac:dyDescent="0.25">
      <c r="A12" s="14" t="s">
        <v>36</v>
      </c>
      <c r="B12" s="15">
        <v>782814760</v>
      </c>
      <c r="C12" s="15">
        <v>37822162.640000001</v>
      </c>
      <c r="D12" s="12">
        <f t="shared" si="0"/>
        <v>820636922.63999999</v>
      </c>
      <c r="E12" s="15">
        <v>232070794.16</v>
      </c>
      <c r="F12" s="15">
        <v>231842577.16</v>
      </c>
      <c r="G12" s="13">
        <f t="shared" si="1"/>
        <v>588566128.48000002</v>
      </c>
    </row>
    <row r="13" spans="1:8" x14ac:dyDescent="0.25">
      <c r="A13" s="11" t="s">
        <v>37</v>
      </c>
      <c r="B13" s="12">
        <v>19503723425</v>
      </c>
      <c r="C13" s="12">
        <v>638968778.85000002</v>
      </c>
      <c r="D13" s="12">
        <f t="shared" si="0"/>
        <v>20142692203.849998</v>
      </c>
      <c r="E13" s="12">
        <v>3611570290.5</v>
      </c>
      <c r="F13" s="12">
        <v>3374201710.29</v>
      </c>
      <c r="G13" s="13">
        <f t="shared" si="1"/>
        <v>16531121913.349998</v>
      </c>
      <c r="H13" s="1"/>
    </row>
    <row r="14" spans="1:8" x14ac:dyDescent="0.25">
      <c r="A14" s="14" t="s">
        <v>38</v>
      </c>
      <c r="B14" s="15">
        <v>14045620299</v>
      </c>
      <c r="C14" s="15">
        <v>295241687.62</v>
      </c>
      <c r="D14" s="12">
        <f t="shared" si="0"/>
        <v>14340861986.620001</v>
      </c>
      <c r="E14" s="15">
        <v>2816094622.0999999</v>
      </c>
      <c r="F14" s="15">
        <v>2708654810.0799999</v>
      </c>
      <c r="G14" s="13">
        <f t="shared" si="1"/>
        <v>11524767364.52</v>
      </c>
    </row>
    <row r="15" spans="1:8" x14ac:dyDescent="0.25">
      <c r="A15" s="14" t="s">
        <v>39</v>
      </c>
      <c r="B15" s="15">
        <v>99836005</v>
      </c>
      <c r="C15" s="15">
        <v>3365</v>
      </c>
      <c r="D15" s="12">
        <f t="shared" si="0"/>
        <v>99839370</v>
      </c>
      <c r="E15" s="15">
        <v>746813.07</v>
      </c>
      <c r="F15" s="15">
        <v>670291.52</v>
      </c>
      <c r="G15" s="13">
        <f t="shared" si="1"/>
        <v>99092556.930000007</v>
      </c>
    </row>
    <row r="16" spans="1:8" x14ac:dyDescent="0.25">
      <c r="A16" s="14" t="s">
        <v>40</v>
      </c>
      <c r="B16" s="15">
        <v>247336508</v>
      </c>
      <c r="C16" s="15">
        <v>146134306.69</v>
      </c>
      <c r="D16" s="12">
        <f t="shared" si="0"/>
        <v>393470814.69</v>
      </c>
      <c r="E16" s="15">
        <v>152143070.72999999</v>
      </c>
      <c r="F16" s="15">
        <v>145568465.19999999</v>
      </c>
      <c r="G16" s="13">
        <f t="shared" si="1"/>
        <v>241327743.96000001</v>
      </c>
    </row>
    <row r="17" spans="1:8" x14ac:dyDescent="0.25">
      <c r="A17" s="14" t="s">
        <v>41</v>
      </c>
      <c r="B17" s="15">
        <v>482272266</v>
      </c>
      <c r="C17" s="15">
        <v>326561</v>
      </c>
      <c r="D17" s="12">
        <f t="shared" si="0"/>
        <v>482598827</v>
      </c>
      <c r="E17" s="15">
        <v>78055209.219999999</v>
      </c>
      <c r="F17" s="15">
        <v>54239557.670000002</v>
      </c>
      <c r="G17" s="13">
        <f t="shared" si="1"/>
        <v>404543617.77999997</v>
      </c>
    </row>
    <row r="18" spans="1:8" x14ac:dyDescent="0.25">
      <c r="A18" s="14" t="s">
        <v>42</v>
      </c>
      <c r="B18" s="15">
        <v>226924240</v>
      </c>
      <c r="C18" s="15">
        <v>28956844.010000002</v>
      </c>
      <c r="D18" s="12">
        <f t="shared" si="0"/>
        <v>255881084.00999999</v>
      </c>
      <c r="E18" s="15">
        <v>63111993.399999999</v>
      </c>
      <c r="F18" s="15">
        <v>55927163.329999998</v>
      </c>
      <c r="G18" s="13">
        <f t="shared" si="1"/>
        <v>192769090.60999998</v>
      </c>
    </row>
    <row r="19" spans="1:8" x14ac:dyDescent="0.25">
      <c r="A19" s="14" t="s">
        <v>43</v>
      </c>
      <c r="B19" s="15">
        <v>0</v>
      </c>
      <c r="C19" s="15">
        <v>0</v>
      </c>
      <c r="D19" s="12">
        <f t="shared" si="0"/>
        <v>0</v>
      </c>
      <c r="E19" s="15">
        <v>0</v>
      </c>
      <c r="F19" s="15">
        <v>0</v>
      </c>
      <c r="G19" s="13">
        <f t="shared" si="1"/>
        <v>0</v>
      </c>
    </row>
    <row r="20" spans="1:8" x14ac:dyDescent="0.25">
      <c r="A20" s="14" t="s">
        <v>44</v>
      </c>
      <c r="B20" s="15">
        <v>1559291466</v>
      </c>
      <c r="C20" s="15">
        <v>33306175.5</v>
      </c>
      <c r="D20" s="12">
        <f t="shared" si="0"/>
        <v>1592597641.5</v>
      </c>
      <c r="E20" s="15">
        <v>377494034.79000002</v>
      </c>
      <c r="F20" s="15">
        <v>293742309.35000002</v>
      </c>
      <c r="G20" s="13">
        <f t="shared" si="1"/>
        <v>1215103606.71</v>
      </c>
    </row>
    <row r="21" spans="1:8" x14ac:dyDescent="0.25">
      <c r="A21" s="14" t="s">
        <v>45</v>
      </c>
      <c r="B21" s="15">
        <v>2842442641</v>
      </c>
      <c r="C21" s="15">
        <v>134999839.03</v>
      </c>
      <c r="D21" s="12">
        <f t="shared" si="0"/>
        <v>2977442480.0300002</v>
      </c>
      <c r="E21" s="15">
        <v>123924547.19</v>
      </c>
      <c r="F21" s="15">
        <v>115399113.14</v>
      </c>
      <c r="G21" s="13">
        <f t="shared" si="1"/>
        <v>2853517932.8400002</v>
      </c>
    </row>
    <row r="22" spans="1:8" x14ac:dyDescent="0.25">
      <c r="A22" s="11" t="s">
        <v>46</v>
      </c>
      <c r="B22" s="12">
        <v>6552600081</v>
      </c>
      <c r="C22" s="12">
        <v>-19629178.170000002</v>
      </c>
      <c r="D22" s="12">
        <f t="shared" si="0"/>
        <v>6532970902.8299999</v>
      </c>
      <c r="E22" s="12">
        <v>1209610973.71</v>
      </c>
      <c r="F22" s="12">
        <v>1105306561.3599999</v>
      </c>
      <c r="G22" s="13">
        <f t="shared" si="1"/>
        <v>5323359929.1199999</v>
      </c>
      <c r="H22" s="1"/>
    </row>
    <row r="23" spans="1:8" ht="26.25" x14ac:dyDescent="0.25">
      <c r="A23" s="14" t="s">
        <v>47</v>
      </c>
      <c r="B23" s="15">
        <v>6289356164</v>
      </c>
      <c r="C23" s="15">
        <v>-19833596.170000002</v>
      </c>
      <c r="D23" s="12">
        <f t="shared" si="0"/>
        <v>6269522567.8299999</v>
      </c>
      <c r="E23" s="15">
        <v>1185507896.9400001</v>
      </c>
      <c r="F23" s="15">
        <v>1083426816.95</v>
      </c>
      <c r="G23" s="13">
        <f t="shared" si="1"/>
        <v>5084014670.8899994</v>
      </c>
    </row>
    <row r="24" spans="1:8" x14ac:dyDescent="0.25">
      <c r="A24" s="14" t="s">
        <v>48</v>
      </c>
      <c r="B24" s="15">
        <v>263243917</v>
      </c>
      <c r="C24" s="15">
        <v>204418</v>
      </c>
      <c r="D24" s="12">
        <f t="shared" si="0"/>
        <v>263448335</v>
      </c>
      <c r="E24" s="15">
        <v>24103076.77</v>
      </c>
      <c r="F24" s="15">
        <v>21879744.41</v>
      </c>
      <c r="G24" s="13">
        <f t="shared" si="1"/>
        <v>239345258.22999999</v>
      </c>
    </row>
    <row r="25" spans="1:8" x14ac:dyDescent="0.25">
      <c r="A25" s="14" t="s">
        <v>49</v>
      </c>
      <c r="B25" s="15">
        <v>0</v>
      </c>
      <c r="C25" s="15">
        <v>0</v>
      </c>
      <c r="D25" s="12">
        <f t="shared" si="0"/>
        <v>0</v>
      </c>
      <c r="E25" s="15">
        <v>0</v>
      </c>
      <c r="F25" s="15">
        <v>0</v>
      </c>
      <c r="G25" s="13">
        <f t="shared" si="1"/>
        <v>0</v>
      </c>
    </row>
    <row r="26" spans="1:8" x14ac:dyDescent="0.25">
      <c r="A26" s="11" t="s">
        <v>50</v>
      </c>
      <c r="B26" s="12">
        <v>0</v>
      </c>
      <c r="C26" s="12">
        <v>0</v>
      </c>
      <c r="D26" s="12">
        <f t="shared" si="0"/>
        <v>0</v>
      </c>
      <c r="E26" s="12">
        <v>0</v>
      </c>
      <c r="F26" s="12">
        <v>0</v>
      </c>
      <c r="G26" s="13">
        <f t="shared" si="1"/>
        <v>0</v>
      </c>
      <c r="H26" s="1"/>
    </row>
    <row r="27" spans="1:8" x14ac:dyDescent="0.25">
      <c r="A27" s="14" t="s">
        <v>51</v>
      </c>
      <c r="B27" s="15">
        <v>0</v>
      </c>
      <c r="C27" s="15">
        <v>0</v>
      </c>
      <c r="D27" s="12">
        <f t="shared" si="0"/>
        <v>0</v>
      </c>
      <c r="E27" s="15">
        <v>0</v>
      </c>
      <c r="F27" s="15">
        <v>0</v>
      </c>
      <c r="G27" s="13">
        <f t="shared" si="1"/>
        <v>0</v>
      </c>
    </row>
    <row r="28" spans="1:8" x14ac:dyDescent="0.25">
      <c r="A28" s="14" t="s">
        <v>52</v>
      </c>
      <c r="B28" s="15">
        <v>0</v>
      </c>
      <c r="C28" s="15">
        <v>0</v>
      </c>
      <c r="D28" s="12">
        <f t="shared" si="0"/>
        <v>0</v>
      </c>
      <c r="E28" s="15">
        <v>0</v>
      </c>
      <c r="F28" s="15">
        <v>0</v>
      </c>
      <c r="G28" s="13">
        <f t="shared" si="1"/>
        <v>0</v>
      </c>
    </row>
    <row r="29" spans="1:8" x14ac:dyDescent="0.25">
      <c r="A29" s="11" t="s">
        <v>53</v>
      </c>
      <c r="B29" s="12">
        <v>665000000</v>
      </c>
      <c r="C29" s="12">
        <v>0</v>
      </c>
      <c r="D29" s="12">
        <f t="shared" si="0"/>
        <v>665000000</v>
      </c>
      <c r="E29" s="12">
        <v>136884644.30000001</v>
      </c>
      <c r="F29" s="12">
        <v>133958271.3</v>
      </c>
      <c r="G29" s="13">
        <f t="shared" si="1"/>
        <v>528115355.69999999</v>
      </c>
      <c r="H29" s="1"/>
    </row>
    <row r="30" spans="1:8" x14ac:dyDescent="0.25">
      <c r="A30" s="14" t="s">
        <v>54</v>
      </c>
      <c r="B30" s="15">
        <v>665000000</v>
      </c>
      <c r="C30" s="15">
        <v>0</v>
      </c>
      <c r="D30" s="12">
        <f t="shared" si="0"/>
        <v>665000000</v>
      </c>
      <c r="E30" s="15">
        <v>136884644.30000001</v>
      </c>
      <c r="F30" s="15">
        <v>133958271.3</v>
      </c>
      <c r="G30" s="13">
        <f t="shared" si="1"/>
        <v>528115355.69999999</v>
      </c>
    </row>
    <row r="31" spans="1:8" x14ac:dyDescent="0.25">
      <c r="A31" s="14" t="s">
        <v>55</v>
      </c>
      <c r="B31" s="15">
        <v>0</v>
      </c>
      <c r="C31" s="15">
        <v>0</v>
      </c>
      <c r="D31" s="12">
        <f t="shared" si="0"/>
        <v>0</v>
      </c>
      <c r="E31" s="15">
        <v>0</v>
      </c>
      <c r="F31" s="15">
        <v>0</v>
      </c>
      <c r="G31" s="13">
        <f t="shared" si="1"/>
        <v>0</v>
      </c>
    </row>
    <row r="32" spans="1:8" x14ac:dyDescent="0.25">
      <c r="A32" s="14" t="s">
        <v>56</v>
      </c>
      <c r="B32" s="15">
        <v>0</v>
      </c>
      <c r="C32" s="15">
        <v>0</v>
      </c>
      <c r="D32" s="12">
        <f t="shared" si="0"/>
        <v>0</v>
      </c>
      <c r="E32" s="15">
        <v>0</v>
      </c>
      <c r="F32" s="15">
        <v>0</v>
      </c>
      <c r="G32" s="13">
        <f t="shared" si="1"/>
        <v>0</v>
      </c>
    </row>
    <row r="33" spans="1:8" x14ac:dyDescent="0.25">
      <c r="A33" s="14" t="s">
        <v>57</v>
      </c>
      <c r="B33" s="15">
        <v>0</v>
      </c>
      <c r="C33" s="15">
        <v>0</v>
      </c>
      <c r="D33" s="12">
        <f t="shared" si="0"/>
        <v>0</v>
      </c>
      <c r="E33" s="15">
        <v>0</v>
      </c>
      <c r="F33" s="15">
        <v>0</v>
      </c>
      <c r="G33" s="13">
        <f t="shared" si="1"/>
        <v>0</v>
      </c>
    </row>
    <row r="34" spans="1:8" x14ac:dyDescent="0.25">
      <c r="A34" s="11" t="s">
        <v>58</v>
      </c>
      <c r="B34" s="12">
        <v>5759759218</v>
      </c>
      <c r="C34" s="12">
        <v>139534946.03</v>
      </c>
      <c r="D34" s="12">
        <f t="shared" si="0"/>
        <v>5899294164.0299997</v>
      </c>
      <c r="E34" s="12">
        <v>1472137172.24</v>
      </c>
      <c r="F34" s="12">
        <v>1472137171.6400001</v>
      </c>
      <c r="G34" s="13">
        <f t="shared" si="1"/>
        <v>4427156991.79</v>
      </c>
      <c r="H34" s="1"/>
    </row>
    <row r="35" spans="1:8" x14ac:dyDescent="0.25">
      <c r="A35" s="14" t="s">
        <v>59</v>
      </c>
      <c r="B35" s="15">
        <v>2641506824</v>
      </c>
      <c r="C35" s="15">
        <v>131464323.03</v>
      </c>
      <c r="D35" s="12">
        <f t="shared" si="0"/>
        <v>2772971147.0300002</v>
      </c>
      <c r="E35" s="15">
        <v>738857201.30999994</v>
      </c>
      <c r="F35" s="15">
        <v>738857201.30999994</v>
      </c>
      <c r="G35" s="13">
        <f t="shared" si="1"/>
        <v>2034113945.7200003</v>
      </c>
    </row>
    <row r="36" spans="1:8" x14ac:dyDescent="0.25">
      <c r="A36" s="14" t="s">
        <v>60</v>
      </c>
      <c r="B36" s="15">
        <v>2940512827</v>
      </c>
      <c r="C36" s="15">
        <v>0</v>
      </c>
      <c r="D36" s="12">
        <f t="shared" si="0"/>
        <v>2940512827</v>
      </c>
      <c r="E36" s="15">
        <v>696367333.58000004</v>
      </c>
      <c r="F36" s="15">
        <v>696367333.58000004</v>
      </c>
      <c r="G36" s="13">
        <f t="shared" si="1"/>
        <v>2244145493.4200001</v>
      </c>
    </row>
    <row r="37" spans="1:8" ht="26.25" x14ac:dyDescent="0.25">
      <c r="A37" s="14" t="s">
        <v>61</v>
      </c>
      <c r="B37" s="15">
        <v>177739567</v>
      </c>
      <c r="C37" s="15">
        <v>8070623</v>
      </c>
      <c r="D37" s="12">
        <f t="shared" si="0"/>
        <v>185810190</v>
      </c>
      <c r="E37" s="15">
        <v>36912637.350000001</v>
      </c>
      <c r="F37" s="15">
        <v>36912636.75</v>
      </c>
      <c r="G37" s="13">
        <f t="shared" si="1"/>
        <v>148897552.65000001</v>
      </c>
    </row>
    <row r="38" spans="1:8" x14ac:dyDescent="0.25">
      <c r="A38" s="14" t="s">
        <v>62</v>
      </c>
      <c r="B38" s="15">
        <v>0</v>
      </c>
      <c r="C38" s="15">
        <v>0</v>
      </c>
      <c r="D38" s="12">
        <f t="shared" si="0"/>
        <v>0</v>
      </c>
      <c r="E38" s="15">
        <v>0</v>
      </c>
      <c r="F38" s="15">
        <v>0</v>
      </c>
      <c r="G38" s="13">
        <f t="shared" si="1"/>
        <v>0</v>
      </c>
    </row>
    <row r="39" spans="1:8" x14ac:dyDescent="0.25">
      <c r="A39" s="11" t="s">
        <v>63</v>
      </c>
      <c r="B39" s="12">
        <v>35811880382</v>
      </c>
      <c r="C39" s="12">
        <v>815124651.39999998</v>
      </c>
      <c r="D39" s="12">
        <f t="shared" si="0"/>
        <v>36627005033.400002</v>
      </c>
      <c r="E39" s="12">
        <v>7122153241.4499998</v>
      </c>
      <c r="F39" s="12">
        <v>6576798001.2799997</v>
      </c>
      <c r="G39" s="13">
        <f t="shared" si="1"/>
        <v>29504851791.950001</v>
      </c>
      <c r="H39" s="1"/>
    </row>
    <row r="40" spans="1:8" x14ac:dyDescent="0.25">
      <c r="A40" s="17"/>
      <c r="B40" s="18"/>
      <c r="C40" s="18"/>
      <c r="D40" s="18"/>
      <c r="E40" s="18"/>
      <c r="F40" s="18"/>
      <c r="G40" s="19"/>
    </row>
    <row r="41" spans="1:8" x14ac:dyDescent="0.25">
      <c r="A41" s="5"/>
      <c r="B41" s="5"/>
      <c r="C41" s="5"/>
      <c r="D41" s="5"/>
      <c r="E41" s="5"/>
      <c r="F41" s="5"/>
      <c r="G41" s="5"/>
    </row>
    <row r="42" spans="1:8" x14ac:dyDescent="0.25">
      <c r="A42" t="s">
        <v>25</v>
      </c>
    </row>
  </sheetData>
  <mergeCells count="6">
    <mergeCell ref="A1:G1"/>
    <mergeCell ref="A2:G2"/>
    <mergeCell ref="A4:G4"/>
    <mergeCell ref="A5:G5"/>
    <mergeCell ref="A6:G6"/>
    <mergeCell ref="A3:G3"/>
  </mergeCells>
  <printOptions horizontalCentered="1"/>
  <pageMargins left="0.31496062992125984" right="0.31496062992125984" top="0.55118110236220474" bottom="0.55118110236220474" header="0.31496062992125984" footer="0.31496062992125984"/>
  <pageSetup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tabSelected="1" topLeftCell="A9" workbookViewId="0">
      <selection activeCell="C30" sqref="C30:C31"/>
    </sheetView>
  </sheetViews>
  <sheetFormatPr baseColWidth="10" defaultRowHeight="15" x14ac:dyDescent="0.25"/>
  <cols>
    <col min="1" max="1" width="11.42578125" style="23"/>
    <col min="2" max="2" width="52.85546875" customWidth="1"/>
    <col min="3" max="3" width="20" customWidth="1"/>
    <col min="4" max="4" width="18.140625" customWidth="1"/>
    <col min="5" max="5" width="19.7109375" customWidth="1"/>
  </cols>
  <sheetData>
    <row r="1" spans="2:5" x14ac:dyDescent="0.25">
      <c r="B1" s="25" t="s">
        <v>0</v>
      </c>
      <c r="C1" s="25"/>
      <c r="D1" s="25"/>
      <c r="E1" s="25"/>
    </row>
    <row r="2" spans="2:5" x14ac:dyDescent="0.25">
      <c r="B2" s="25" t="s">
        <v>205</v>
      </c>
      <c r="C2" s="25"/>
      <c r="D2" s="25"/>
      <c r="E2" s="25"/>
    </row>
    <row r="3" spans="2:5" x14ac:dyDescent="0.25">
      <c r="B3" s="25" t="s">
        <v>1</v>
      </c>
      <c r="C3" s="25"/>
      <c r="D3" s="25"/>
      <c r="E3" s="25"/>
    </row>
    <row r="4" spans="2:5" x14ac:dyDescent="0.25">
      <c r="B4" s="25" t="s">
        <v>2</v>
      </c>
      <c r="C4" s="25"/>
      <c r="D4" s="25"/>
      <c r="E4" s="25"/>
    </row>
    <row r="5" spans="2:5" x14ac:dyDescent="0.25">
      <c r="B5" s="25" t="s">
        <v>3</v>
      </c>
      <c r="C5" s="25"/>
      <c r="D5" s="25"/>
      <c r="E5" s="25"/>
    </row>
    <row r="6" spans="2:5" x14ac:dyDescent="0.25">
      <c r="B6" s="25" t="s">
        <v>4</v>
      </c>
      <c r="C6" s="25"/>
      <c r="D6" s="25"/>
      <c r="E6" s="25"/>
    </row>
    <row r="7" spans="2:5" x14ac:dyDescent="0.25">
      <c r="B7" s="2"/>
      <c r="C7" s="2"/>
      <c r="D7" s="2"/>
      <c r="E7" s="2"/>
    </row>
    <row r="8" spans="2:5" ht="25.5" x14ac:dyDescent="0.25">
      <c r="B8" s="6" t="s">
        <v>9</v>
      </c>
      <c r="C8" s="4" t="s">
        <v>6</v>
      </c>
      <c r="D8" s="4" t="s">
        <v>7</v>
      </c>
      <c r="E8" s="7" t="s">
        <v>8</v>
      </c>
    </row>
    <row r="9" spans="2:5" x14ac:dyDescent="0.25">
      <c r="B9" s="8"/>
      <c r="C9" s="9"/>
      <c r="D9" s="9"/>
      <c r="E9" s="10"/>
    </row>
    <row r="10" spans="2:5" x14ac:dyDescent="0.25">
      <c r="B10" s="11" t="s">
        <v>10</v>
      </c>
      <c r="C10" s="12">
        <v>35311880382</v>
      </c>
      <c r="D10" s="12">
        <v>7357993567.5200005</v>
      </c>
      <c r="E10" s="13">
        <v>7357993567.5200005</v>
      </c>
    </row>
    <row r="11" spans="2:5" x14ac:dyDescent="0.25">
      <c r="B11" s="14" t="s">
        <v>11</v>
      </c>
      <c r="C11" s="15">
        <v>35311880382</v>
      </c>
      <c r="D11" s="15">
        <v>7357993567.5200005</v>
      </c>
      <c r="E11" s="16">
        <v>7357993567.5200005</v>
      </c>
    </row>
    <row r="12" spans="2:5" x14ac:dyDescent="0.25">
      <c r="B12" s="14" t="s">
        <v>12</v>
      </c>
      <c r="C12" s="15">
        <v>0</v>
      </c>
      <c r="D12" s="15">
        <v>0</v>
      </c>
      <c r="E12" s="16">
        <v>0</v>
      </c>
    </row>
    <row r="13" spans="2:5" x14ac:dyDescent="0.25">
      <c r="B13" s="11" t="s">
        <v>13</v>
      </c>
      <c r="C13" s="12">
        <f>+C14</f>
        <v>35769528901</v>
      </c>
      <c r="D13" s="12">
        <f>+D14</f>
        <v>7085240604.0999994</v>
      </c>
      <c r="E13" s="13">
        <f>+E14</f>
        <v>6539885364.5299997</v>
      </c>
    </row>
    <row r="14" spans="2:5" x14ac:dyDescent="0.25">
      <c r="B14" s="14" t="s">
        <v>14</v>
      </c>
      <c r="C14" s="15">
        <f>35811880382-42351481</f>
        <v>35769528901</v>
      </c>
      <c r="D14" s="15">
        <f>7122153241.45-36912637.35</f>
        <v>7085240604.0999994</v>
      </c>
      <c r="E14" s="16">
        <f>6576798001.28-36912636.75</f>
        <v>6539885364.5299997</v>
      </c>
    </row>
    <row r="15" spans="2:5" x14ac:dyDescent="0.25">
      <c r="B15" s="14" t="s">
        <v>15</v>
      </c>
      <c r="C15" s="15">
        <v>0</v>
      </c>
      <c r="D15" s="15">
        <v>0</v>
      </c>
      <c r="E15" s="16">
        <v>0</v>
      </c>
    </row>
    <row r="16" spans="2:5" x14ac:dyDescent="0.25">
      <c r="B16" s="11" t="s">
        <v>16</v>
      </c>
      <c r="C16" s="12">
        <f>+C10-C13</f>
        <v>-457648519</v>
      </c>
      <c r="D16" s="12">
        <f>+D10-D13</f>
        <v>272752963.42000103</v>
      </c>
      <c r="E16" s="13">
        <f>+E10-E13</f>
        <v>818108202.99000072</v>
      </c>
    </row>
    <row r="17" spans="1:5" x14ac:dyDescent="0.25">
      <c r="B17" s="8" t="s">
        <v>17</v>
      </c>
      <c r="C17" s="9" t="s">
        <v>18</v>
      </c>
      <c r="D17" s="9" t="s">
        <v>7</v>
      </c>
      <c r="E17" s="10" t="s">
        <v>206</v>
      </c>
    </row>
    <row r="18" spans="1:5" x14ac:dyDescent="0.25">
      <c r="B18" s="11" t="s">
        <v>19</v>
      </c>
      <c r="C18" s="12">
        <f>+C16</f>
        <v>-457648519</v>
      </c>
      <c r="D18" s="12">
        <f>+D16</f>
        <v>272752963.42000103</v>
      </c>
      <c r="E18" s="13">
        <v>781195566.24000001</v>
      </c>
    </row>
    <row r="19" spans="1:5" x14ac:dyDescent="0.25">
      <c r="B19" s="14" t="s">
        <v>20</v>
      </c>
      <c r="C19" s="15">
        <v>34254615</v>
      </c>
      <c r="D19" s="15">
        <v>26636965.5</v>
      </c>
      <c r="E19" s="16">
        <v>26636964.899999999</v>
      </c>
    </row>
    <row r="20" spans="1:5" x14ac:dyDescent="0.25">
      <c r="B20" s="11" t="s">
        <v>21</v>
      </c>
      <c r="C20" s="12">
        <f>+C18-C19</f>
        <v>-491903134</v>
      </c>
      <c r="D20" s="12">
        <f>+D18-D19</f>
        <v>246115997.92000103</v>
      </c>
      <c r="E20" s="13">
        <f>+E18-E19</f>
        <v>754558601.34000003</v>
      </c>
    </row>
    <row r="21" spans="1:5" x14ac:dyDescent="0.25">
      <c r="B21" s="8" t="s">
        <v>17</v>
      </c>
      <c r="C21" s="9" t="s">
        <v>18</v>
      </c>
      <c r="D21" s="9" t="s">
        <v>7</v>
      </c>
      <c r="E21" s="10" t="s">
        <v>206</v>
      </c>
    </row>
    <row r="22" spans="1:5" x14ac:dyDescent="0.25">
      <c r="B22" s="14" t="s">
        <v>22</v>
      </c>
      <c r="C22" s="15">
        <v>500000000</v>
      </c>
      <c r="D22" s="15">
        <v>150000000</v>
      </c>
      <c r="E22" s="16">
        <v>150000000</v>
      </c>
    </row>
    <row r="23" spans="1:5" x14ac:dyDescent="0.25">
      <c r="B23" s="14" t="s">
        <v>23</v>
      </c>
      <c r="C23" s="15">
        <v>8096866</v>
      </c>
      <c r="D23" s="15">
        <v>10275671.85</v>
      </c>
      <c r="E23" s="16">
        <v>10275671.85</v>
      </c>
    </row>
    <row r="24" spans="1:5" x14ac:dyDescent="0.25">
      <c r="B24" s="11" t="s">
        <v>24</v>
      </c>
      <c r="C24" s="12">
        <v>491903134</v>
      </c>
      <c r="D24" s="12">
        <v>139724328.15000001</v>
      </c>
      <c r="E24" s="13">
        <v>139724328.15000001</v>
      </c>
    </row>
    <row r="25" spans="1:5" x14ac:dyDescent="0.25">
      <c r="B25" s="17"/>
      <c r="C25" s="18"/>
      <c r="D25" s="18"/>
      <c r="E25" s="19"/>
    </row>
    <row r="26" spans="1:5" x14ac:dyDescent="0.25">
      <c r="B26" s="5"/>
      <c r="C26" s="5"/>
      <c r="D26" s="24"/>
      <c r="E26" s="5"/>
    </row>
    <row r="27" spans="1:5" x14ac:dyDescent="0.25">
      <c r="A27" t="s">
        <v>25</v>
      </c>
    </row>
    <row r="28" spans="1:5" x14ac:dyDescent="0.25">
      <c r="D28" s="3"/>
      <c r="E28" s="3"/>
    </row>
    <row r="29" spans="1:5" x14ac:dyDescent="0.25">
      <c r="C29" s="3"/>
      <c r="D29" s="3"/>
      <c r="E29" s="3"/>
    </row>
    <row r="30" spans="1:5" x14ac:dyDescent="0.25">
      <c r="C30" s="3"/>
      <c r="D30" s="3"/>
      <c r="E30" s="3"/>
    </row>
    <row r="31" spans="1:5" x14ac:dyDescent="0.25">
      <c r="C31" s="3"/>
    </row>
  </sheetData>
  <mergeCells count="6">
    <mergeCell ref="B1:E1"/>
    <mergeCell ref="B2:E2"/>
    <mergeCell ref="B4:E4"/>
    <mergeCell ref="B5:E5"/>
    <mergeCell ref="B6:E6"/>
    <mergeCell ref="B3:E3"/>
  </mergeCells>
  <printOptions horizontalCentered="1"/>
  <pageMargins left="0.31496062992125984" right="0.31496062992125984" top="0.55118110236220474" bottom="0.55118110236220474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Análitico Ingresos</vt:lpstr>
      <vt:lpstr>Clasificación Administrativa</vt:lpstr>
      <vt:lpstr>Clasificación Económica</vt:lpstr>
      <vt:lpstr>Objeto del Gasto</vt:lpstr>
      <vt:lpstr>Clasificación Funcional</vt:lpstr>
      <vt:lpstr>Categoría Programática</vt:lpstr>
      <vt:lpstr>Postura Fiscal</vt:lpstr>
      <vt:lpstr>'Objeto del Gasto'!Títulos_a_imprimir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Rita A. Hernandez Cruz</cp:lastModifiedBy>
  <cp:lastPrinted>2015-08-04T13:32:13Z</cp:lastPrinted>
  <dcterms:created xsi:type="dcterms:W3CDTF">2015-08-03T18:56:40Z</dcterms:created>
  <dcterms:modified xsi:type="dcterms:W3CDTF">2016-03-01T16:25:34Z</dcterms:modified>
</cp:coreProperties>
</file>