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10035" firstSheet="2" activeTab="6"/>
  </bookViews>
  <sheets>
    <sheet name="Análitico Ingresos" sheetId="10" r:id="rId1"/>
    <sheet name="Clasificación Administrativa" sheetId="9" r:id="rId2"/>
    <sheet name="Clasificación Económica" sheetId="8" r:id="rId3"/>
    <sheet name="Objeto del Gasto" sheetId="7" r:id="rId4"/>
    <sheet name="Clasificación Funcional" sheetId="6" r:id="rId5"/>
    <sheet name="Categoría Programática" sheetId="5" r:id="rId6"/>
    <sheet name="Postura Fiscal" sheetId="4" r:id="rId7"/>
  </sheets>
  <definedNames>
    <definedName name="_xlnm.Print_Titles" localSheetId="3">'Objeto del Gasto'!$1:$9</definedName>
  </definedNames>
  <calcPr calcId="145621"/>
</workbook>
</file>

<file path=xl/calcChain.xml><?xml version="1.0" encoding="utf-8"?>
<calcChain xmlns="http://schemas.openxmlformats.org/spreadsheetml/2006/main">
  <c r="D42" i="6" l="1"/>
  <c r="D24" i="4" l="1"/>
  <c r="C24" i="4"/>
  <c r="B24" i="4"/>
  <c r="D20" i="4" l="1"/>
  <c r="C20" i="4"/>
  <c r="B20" i="4"/>
  <c r="D18" i="4"/>
  <c r="C18" i="4"/>
  <c r="B18" i="4"/>
  <c r="D16" i="4"/>
  <c r="C16" i="4"/>
  <c r="B16" i="4"/>
  <c r="G36" i="5"/>
  <c r="G37" i="5"/>
  <c r="G38" i="5"/>
  <c r="G34" i="5" s="1"/>
  <c r="G35" i="5"/>
  <c r="G24" i="5"/>
  <c r="G25" i="5"/>
  <c r="G26" i="5"/>
  <c r="G27" i="5"/>
  <c r="G22" i="5" s="1"/>
  <c r="G28" i="5"/>
  <c r="G29" i="5"/>
  <c r="G30" i="5"/>
  <c r="G31" i="5"/>
  <c r="G32" i="5"/>
  <c r="G33" i="5"/>
  <c r="G23" i="5"/>
  <c r="G15" i="5"/>
  <c r="G13" i="5" s="1"/>
  <c r="G16" i="5"/>
  <c r="G17" i="5"/>
  <c r="G18" i="5"/>
  <c r="G19" i="5"/>
  <c r="G20" i="5"/>
  <c r="G21" i="5"/>
  <c r="G14" i="5"/>
  <c r="G12" i="5"/>
  <c r="G11" i="5"/>
  <c r="G10" i="5"/>
  <c r="D39" i="5"/>
  <c r="D34" i="5"/>
  <c r="D29" i="5"/>
  <c r="D22" i="5"/>
  <c r="D13" i="5"/>
  <c r="D10" i="5"/>
  <c r="D36" i="5"/>
  <c r="D37" i="5"/>
  <c r="D38" i="5"/>
  <c r="D35" i="5"/>
  <c r="D31" i="5"/>
  <c r="D32" i="5"/>
  <c r="D33" i="5"/>
  <c r="D30" i="5"/>
  <c r="D24" i="5"/>
  <c r="D25" i="5"/>
  <c r="D26" i="5"/>
  <c r="D27" i="5"/>
  <c r="D28" i="5"/>
  <c r="D23" i="5"/>
  <c r="D15" i="5"/>
  <c r="D16" i="5"/>
  <c r="D17" i="5"/>
  <c r="D18" i="5"/>
  <c r="D19" i="5"/>
  <c r="D20" i="5"/>
  <c r="D21" i="5"/>
  <c r="D14" i="5"/>
  <c r="D12" i="5"/>
  <c r="D11" i="5"/>
  <c r="G42" i="6"/>
  <c r="G39" i="6"/>
  <c r="G40" i="6"/>
  <c r="G41" i="6"/>
  <c r="G38" i="6"/>
  <c r="G37" i="6" s="1"/>
  <c r="G29" i="6"/>
  <c r="G30" i="6"/>
  <c r="G31" i="6"/>
  <c r="G32" i="6"/>
  <c r="G33" i="6"/>
  <c r="G34" i="6"/>
  <c r="G35" i="6"/>
  <c r="G36" i="6"/>
  <c r="G28" i="6"/>
  <c r="G21" i="6"/>
  <c r="G22" i="6"/>
  <c r="G23" i="6"/>
  <c r="G24" i="6"/>
  <c r="G25" i="6"/>
  <c r="G26" i="6"/>
  <c r="G20" i="6"/>
  <c r="G12" i="6"/>
  <c r="G13" i="6"/>
  <c r="G14" i="6"/>
  <c r="G15" i="6"/>
  <c r="G16" i="6"/>
  <c r="G17" i="6"/>
  <c r="G18" i="6"/>
  <c r="G11" i="6"/>
  <c r="G10" i="6" s="1"/>
  <c r="D39" i="6"/>
  <c r="D40" i="6"/>
  <c r="D41" i="6"/>
  <c r="D38" i="6"/>
  <c r="D37" i="6" s="1"/>
  <c r="D29" i="6"/>
  <c r="D30" i="6"/>
  <c r="D31" i="6"/>
  <c r="D32" i="6"/>
  <c r="D33" i="6"/>
  <c r="D34" i="6"/>
  <c r="D35" i="6"/>
  <c r="D36" i="6"/>
  <c r="D28" i="6"/>
  <c r="D27" i="6" s="1"/>
  <c r="D21" i="6"/>
  <c r="D22" i="6"/>
  <c r="D23" i="6"/>
  <c r="D19" i="6" s="1"/>
  <c r="D24" i="6"/>
  <c r="D25" i="6"/>
  <c r="D26" i="6"/>
  <c r="D20" i="6"/>
  <c r="D12" i="6"/>
  <c r="D13" i="6"/>
  <c r="D14" i="6"/>
  <c r="D15" i="6"/>
  <c r="D16" i="6"/>
  <c r="D17" i="6"/>
  <c r="D18" i="6"/>
  <c r="D11" i="6"/>
  <c r="D10" i="6"/>
  <c r="G82" i="7"/>
  <c r="G76" i="7"/>
  <c r="G77" i="7"/>
  <c r="G78" i="7"/>
  <c r="G79" i="7"/>
  <c r="G80" i="7"/>
  <c r="G81" i="7"/>
  <c r="G75" i="7"/>
  <c r="G72" i="7"/>
  <c r="G73" i="7"/>
  <c r="G71" i="7"/>
  <c r="G64" i="7"/>
  <c r="G65" i="7"/>
  <c r="G66" i="7"/>
  <c r="G67" i="7"/>
  <c r="G68" i="7"/>
  <c r="G69" i="7"/>
  <c r="G63" i="7"/>
  <c r="G60" i="7"/>
  <c r="G61" i="7"/>
  <c r="G59" i="7"/>
  <c r="G58" i="7" s="1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G70" i="7"/>
  <c r="G10" i="7"/>
  <c r="D82" i="7"/>
  <c r="D76" i="7"/>
  <c r="D77" i="7"/>
  <c r="D78" i="7"/>
  <c r="D79" i="7"/>
  <c r="D80" i="7"/>
  <c r="D81" i="7"/>
  <c r="D75" i="7"/>
  <c r="D72" i="7"/>
  <c r="D73" i="7"/>
  <c r="D71" i="7"/>
  <c r="D70" i="7"/>
  <c r="D64" i="7"/>
  <c r="D65" i="7"/>
  <c r="D66" i="7"/>
  <c r="D67" i="7"/>
  <c r="D68" i="7"/>
  <c r="D69" i="7"/>
  <c r="D63" i="7"/>
  <c r="D62" i="7"/>
  <c r="D60" i="7"/>
  <c r="D61" i="7"/>
  <c r="D59" i="7"/>
  <c r="D58" i="7"/>
  <c r="D48" i="7"/>
  <c r="D50" i="7"/>
  <c r="D51" i="7"/>
  <c r="D52" i="7"/>
  <c r="D53" i="7"/>
  <c r="D54" i="7"/>
  <c r="D55" i="7"/>
  <c r="D56" i="7"/>
  <c r="D57" i="7"/>
  <c r="D49" i="7"/>
  <c r="D38" i="7"/>
  <c r="D40" i="7"/>
  <c r="D41" i="7"/>
  <c r="D42" i="7"/>
  <c r="D43" i="7"/>
  <c r="D44" i="7"/>
  <c r="D45" i="7"/>
  <c r="D46" i="7"/>
  <c r="D47" i="7"/>
  <c r="D39" i="7"/>
  <c r="D30" i="7"/>
  <c r="D31" i="7"/>
  <c r="D32" i="7"/>
  <c r="D33" i="7"/>
  <c r="D34" i="7"/>
  <c r="D35" i="7"/>
  <c r="D36" i="7"/>
  <c r="D37" i="7"/>
  <c r="D29" i="7"/>
  <c r="D18" i="7"/>
  <c r="D19" i="7"/>
  <c r="D20" i="7"/>
  <c r="D21" i="7"/>
  <c r="D22" i="7"/>
  <c r="D23" i="7"/>
  <c r="D24" i="7"/>
  <c r="D25" i="7"/>
  <c r="D26" i="7"/>
  <c r="D27" i="7"/>
  <c r="D10" i="7"/>
  <c r="D12" i="7"/>
  <c r="D13" i="7"/>
  <c r="D14" i="7"/>
  <c r="D15" i="7"/>
  <c r="D16" i="7"/>
  <c r="D17" i="7"/>
  <c r="D11" i="7"/>
  <c r="G15" i="8"/>
  <c r="G11" i="8"/>
  <c r="G12" i="8"/>
  <c r="G13" i="8"/>
  <c r="G14" i="8"/>
  <c r="G10" i="8"/>
  <c r="E15" i="8"/>
  <c r="F15" i="8"/>
  <c r="D15" i="8"/>
  <c r="D11" i="8"/>
  <c r="D12" i="8"/>
  <c r="D13" i="8"/>
  <c r="D14" i="8"/>
  <c r="D10" i="8"/>
  <c r="G11" i="9"/>
  <c r="G10" i="9" s="1"/>
  <c r="E10" i="9"/>
  <c r="F10" i="9"/>
  <c r="D11" i="9"/>
  <c r="D10" i="9"/>
  <c r="C10" i="9"/>
  <c r="B10" i="9"/>
  <c r="G39" i="5" l="1"/>
  <c r="G27" i="6"/>
  <c r="G19" i="6"/>
  <c r="G74" i="7"/>
  <c r="G62" i="7"/>
  <c r="G48" i="7"/>
  <c r="G38" i="7"/>
  <c r="G28" i="7"/>
  <c r="G18" i="7"/>
  <c r="D74" i="7"/>
  <c r="D28" i="7"/>
</calcChain>
</file>

<file path=xl/sharedStrings.xml><?xml version="1.0" encoding="utf-8"?>
<sst xmlns="http://schemas.openxmlformats.org/spreadsheetml/2006/main" count="305" uniqueCount="209">
  <si>
    <t>Cuenta Pública 2017</t>
  </si>
  <si>
    <t>Estado Analítico del Ejercicio del Presupuesto de Egresos</t>
  </si>
  <si>
    <t>Indicadores de Postura Fiscal</t>
  </si>
  <si>
    <t>Del  1o. de Enero al 30 de Septiembre de 2017</t>
  </si>
  <si>
    <t>(Pesos)</t>
  </si>
  <si>
    <t>TOMO II PODER EJECUTIVO</t>
  </si>
  <si>
    <t>Estimado/Aprobado</t>
  </si>
  <si>
    <t>Devengado</t>
  </si>
  <si>
    <t>Recaudado/Pagado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</si>
  <si>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</si>
  <si>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</si>
  <si>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</si>
  <si>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</si>
  <si>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</si>
  <si>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</si>
  <si>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</si>
  <si>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</si>
  <si>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</si>
  <si>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>Estimado</t>
  </si>
  <si>
    <t>Pagado 3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</si>
  <si>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</si>
  <si>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</si>
  <si>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</si>
  <si>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</si>
  <si>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</si>
  <si>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</si>
  <si>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</si>
  <si>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</si>
  <si>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</si>
  <si>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</si>
  <si>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</si>
  <si>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Pagado</t>
  </si>
  <si>
    <t>Subejercicio</t>
  </si>
  <si>
    <t>3 = (1 + 2)</t>
  </si>
  <si>
    <t>6 = (3 - 4)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</si>
  <si>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</si>
  <si>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</si>
  <si>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</si>
  <si>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</si>
  <si>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</si>
  <si>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</si>
  <si>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</si>
  <si>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</si>
  <si>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</si>
  <si>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</si>
  <si>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</si>
  <si>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</si>
  <si>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</si>
  <si>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</si>
  <si>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</si>
  <si>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</si>
  <si>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</si>
  <si>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</si>
  <si>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</si>
  <si>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</si>
  <si>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</si>
  <si>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</si>
  <si>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</si>
  <si>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</si>
  <si>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</si>
  <si>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</si>
  <si>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           Participaciones a Entidades Federativas y Municipios</t>
  </si>
  <si>
    <t xml:space="preserve">               Costo Financiero, Deuda o Apoyos a Deudores y Ahorradores de la Banca</t>
  </si>
  <si>
    <t xml:space="preserve">           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</si>
  <si>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</si>
  <si>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</si>
  <si>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</si>
  <si>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</si>
  <si>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</si>
  <si>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</si>
  <si>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</si>
  <si>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</si>
  <si>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</si>
  <si>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</si>
  <si>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</si>
  <si>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</si>
  <si>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</si>
  <si>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</si>
  <si>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</si>
  <si>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</si>
  <si>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</si>
  <si>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</si>
  <si>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</si>
  <si>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</si>
  <si>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</si>
  <si>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</si>
  <si>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</si>
  <si>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</si>
  <si>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</si>
  <si>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</si>
  <si>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</si>
  <si>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</si>
  <si>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</si>
  <si>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</si>
  <si>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</si>
  <si>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</si>
  <si>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</si>
  <si>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</si>
  <si>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</si>
  <si>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</si>
  <si>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</si>
  <si>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</si>
  <si>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</si>
  <si>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</si>
  <si>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</si>
  <si>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</si>
  <si>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</si>
  <si>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</si>
  <si>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</si>
  <si>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</si>
  <si>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</si>
  <si>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</si>
  <si>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</si>
  <si>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</si>
  <si>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</si>
  <si>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</si>
  <si>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</si>
  <si>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</si>
  <si>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</si>
  <si>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</si>
  <si>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</si>
  <si>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</si>
  <si>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</si>
  <si>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</si>
  <si>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</si>
  <si>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</si>
  <si>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</si>
  <si>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</si>
  <si>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</si>
  <si>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</si>
  <si>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</si>
  <si>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</si>
  <si>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</si>
  <si>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</si>
  <si>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</si>
  <si>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</si>
  <si>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</si>
  <si>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</si>
  <si>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</si>
  <si>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</si>
  <si>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</si>
  <si>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</si>
  <si>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</si>
  <si>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</si>
  <si>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</si>
  <si>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</si>
  <si>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</si>
  <si>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</si>
  <si>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</si>
  <si>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</si>
  <si>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</si>
  <si>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</si>
  <si>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</si>
  <si>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</si>
  <si>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</si>
  <si>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</si>
  <si>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</si>
  <si>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</si>
  <si>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</si>
  <si>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</si>
  <si>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</si>
  <si>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</si>
  <si>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</si>
  <si>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</si>
  <si>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</si>
  <si>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</si>
  <si>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</si>
  <si>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</si>
  <si>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</si>
  <si>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</si>
  <si>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</si>
  <si>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</si>
  <si>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</si>
  <si>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</si>
  <si>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</si>
  <si>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PODER EJECUTIVO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</si>
  <si>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</si>
  <si>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</si>
  <si>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</si>
  <si>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</si>
  <si>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</si>
  <si>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</si>
  <si>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</si>
  <si>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</si>
  <si>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</si>
  <si>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</si>
  <si>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</si>
  <si>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           Corriente</t>
  </si>
  <si>
    <t xml:space="preserve">               Capital</t>
  </si>
  <si>
    <t xml:space="preserve">    Aprovechamientos</t>
  </si>
  <si>
    <t xml:space="preserve">    Ingresos por Ventas de Bienes y Servicios</t>
  </si>
  <si>
    <t xml:space="preserve">    Ingresos Derivados de Financiamientos</t>
  </si>
  <si>
    <t xml:space="preserve"> Total</t>
  </si>
  <si>
    <t xml:space="preserve">    Ingresos del Gobierno</t>
  </si>
  <si>
    <t xml:space="preserve">               Impuestos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</si>
  <si>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</si>
  <si>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</si>
  <si>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</si>
  <si>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       Corriente</t>
  </si>
  <si>
    <t xml:space="preserve">                      Capital</t>
  </si>
  <si>
    <t xml:space="preserve">               Aprovechamientos</t>
  </si>
  <si>
    <t xml:space="preserve">               Participaciones y Aportaciones</t>
  </si>
  <si>
    <t xml:space="preserve">               Transferencias, Asignaciones, Subsidios y Otras Ayudas</t>
  </si>
  <si>
    <t xml:space="preserve">    Ingresos de Organismos y Empresas</t>
  </si>
  <si>
    <t xml:space="preserve">               Cuotas y Aportaciones de Seguridad Social</t>
  </si>
  <si>
    <t xml:space="preserve">               Ingresos por Ventas de Bienes y Servicios</t>
  </si>
  <si>
    <t xml:space="preserve">    Ingresos Derivados de Financiamiento</t>
  </si>
  <si>
    <t xml:space="preserve">               Ingresos Derivados de Financiamientos</t>
  </si>
  <si>
    <t>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</si>
</sst>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0" fontId="4" fillId="0" borderId="9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2" borderId="1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4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164" fontId="3" fillId="0" borderId="3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  <xf numFmtId="164" fontId="4" fillId="0" borderId="14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activeCell="A6" sqref="A6:G6"/>
    </sheetView>
  </sheetViews>
  <sheetFormatPr baseColWidth="10" defaultRowHeight="15" x14ac:dyDescent="0.25"/>
  <cols>
    <col min="1" max="1" width="64.7109375" customWidth="1"/>
    <col min="2" max="2" width="17.7109375" customWidth="1"/>
    <col min="3" max="3" width="15.7109375" customWidth="1"/>
    <col min="4" max="4" width="17.28515625" customWidth="1"/>
    <col min="5" max="5" width="18.28515625" customWidth="1"/>
    <col min="6" max="6" width="18.42578125" customWidth="1"/>
    <col min="7" max="7" width="18.5703125" customWidth="1"/>
  </cols>
  <sheetData>
    <row r="1" spans="1:7" x14ac:dyDescent="0.25">
      <c r="A1" s="38" t="s">
        <v>0</v>
      </c>
      <c r="B1" s="38"/>
      <c r="C1" s="38"/>
      <c r="D1" s="38"/>
      <c r="E1" s="38"/>
      <c r="F1" s="38"/>
      <c r="G1" s="38"/>
    </row>
    <row r="2" spans="1:7" x14ac:dyDescent="0.25">
      <c r="A2" s="38" t="s">
        <v>208</v>
      </c>
      <c r="B2" s="38"/>
      <c r="C2" s="38"/>
      <c r="D2" s="38"/>
      <c r="E2" s="38"/>
      <c r="F2" s="38"/>
      <c r="G2" s="38"/>
    </row>
    <row r="3" spans="1:7" x14ac:dyDescent="0.25">
      <c r="A3" s="38" t="s">
        <v>176</v>
      </c>
      <c r="B3" s="38"/>
      <c r="C3" s="38"/>
      <c r="D3" s="38"/>
      <c r="E3" s="38"/>
      <c r="F3" s="38"/>
      <c r="G3" s="38"/>
    </row>
    <row r="4" spans="1:7" x14ac:dyDescent="0.25">
      <c r="A4" s="38" t="s">
        <v>3</v>
      </c>
      <c r="B4" s="38"/>
      <c r="C4" s="38"/>
      <c r="D4" s="38"/>
      <c r="E4" s="38"/>
      <c r="F4" s="38"/>
      <c r="G4" s="38"/>
    </row>
    <row r="5" spans="1:7" x14ac:dyDescent="0.25">
      <c r="A5" s="38" t="s">
        <v>4</v>
      </c>
      <c r="B5" s="38"/>
      <c r="C5" s="38"/>
      <c r="D5" s="38"/>
      <c r="E5" s="38"/>
      <c r="F5" s="38"/>
      <c r="G5" s="38"/>
    </row>
    <row r="6" spans="1:7" x14ac:dyDescent="0.25">
      <c r="A6" s="37"/>
      <c r="B6" s="37"/>
      <c r="C6" s="37"/>
      <c r="D6" s="37"/>
      <c r="E6" s="37"/>
      <c r="F6" s="37"/>
      <c r="G6" s="37"/>
    </row>
    <row r="7" spans="1:7" ht="25.5" x14ac:dyDescent="0.25">
      <c r="A7" s="8" t="s">
        <v>181</v>
      </c>
      <c r="B7" s="5" t="s">
        <v>18</v>
      </c>
      <c r="C7" s="5" t="s">
        <v>177</v>
      </c>
      <c r="D7" s="5" t="s">
        <v>30</v>
      </c>
      <c r="E7" s="5" t="s">
        <v>7</v>
      </c>
      <c r="F7" s="5" t="s">
        <v>178</v>
      </c>
      <c r="G7" s="9" t="s">
        <v>179</v>
      </c>
    </row>
    <row r="8" spans="1:7" x14ac:dyDescent="0.25">
      <c r="A8" s="10"/>
      <c r="B8" s="11">
        <v>1</v>
      </c>
      <c r="C8" s="11">
        <v>2</v>
      </c>
      <c r="D8" s="11" t="s">
        <v>33</v>
      </c>
      <c r="E8" s="11">
        <v>4</v>
      </c>
      <c r="F8" s="11">
        <v>5</v>
      </c>
      <c r="G8" s="12" t="s">
        <v>180</v>
      </c>
    </row>
    <row r="9" spans="1:7" x14ac:dyDescent="0.25">
      <c r="A9" s="16" t="s">
        <v>182</v>
      </c>
      <c r="B9" s="17">
        <v>1813010511</v>
      </c>
      <c r="C9" s="17">
        <v>0</v>
      </c>
      <c r="D9" s="17">
        <v>1813010511</v>
      </c>
      <c r="E9" s="17">
        <v>1417930281.04</v>
      </c>
      <c r="F9" s="17">
        <v>1417930281.04</v>
      </c>
      <c r="G9" s="18">
        <v>-395080229.95999998</v>
      </c>
    </row>
    <row r="10" spans="1:7" x14ac:dyDescent="0.25">
      <c r="A10" s="16" t="s">
        <v>183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8">
        <v>0</v>
      </c>
    </row>
    <row r="11" spans="1:7" x14ac:dyDescent="0.25">
      <c r="A11" s="16" t="s">
        <v>184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8">
        <v>0</v>
      </c>
    </row>
    <row r="12" spans="1:7" x14ac:dyDescent="0.25">
      <c r="A12" s="16" t="s">
        <v>185</v>
      </c>
      <c r="B12" s="17">
        <v>1251700557</v>
      </c>
      <c r="C12" s="17">
        <v>0</v>
      </c>
      <c r="D12" s="17">
        <v>1251700557</v>
      </c>
      <c r="E12" s="17">
        <v>1061293398.91</v>
      </c>
      <c r="F12" s="17">
        <v>1061293398.91</v>
      </c>
      <c r="G12" s="18">
        <v>-190407158.09</v>
      </c>
    </row>
    <row r="13" spans="1:7" x14ac:dyDescent="0.25">
      <c r="A13" s="16" t="s">
        <v>186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8">
        <v>0</v>
      </c>
    </row>
    <row r="14" spans="1:7" x14ac:dyDescent="0.25">
      <c r="A14" s="16" t="s">
        <v>187</v>
      </c>
      <c r="B14" s="17">
        <v>112667894</v>
      </c>
      <c r="C14" s="17">
        <v>0</v>
      </c>
      <c r="D14" s="17">
        <v>112667894</v>
      </c>
      <c r="E14" s="17">
        <v>11552378.67</v>
      </c>
      <c r="F14" s="17">
        <v>11552378.67</v>
      </c>
      <c r="G14" s="18">
        <v>-101115515.33</v>
      </c>
    </row>
    <row r="15" spans="1:7" x14ac:dyDescent="0.25">
      <c r="A15" s="16" t="s">
        <v>188</v>
      </c>
      <c r="B15" s="17">
        <v>54959099</v>
      </c>
      <c r="C15" s="17">
        <v>0</v>
      </c>
      <c r="D15" s="17">
        <v>54959099</v>
      </c>
      <c r="E15" s="17">
        <v>54599501.649999999</v>
      </c>
      <c r="F15" s="17">
        <v>54599501.649999999</v>
      </c>
      <c r="G15" s="18">
        <v>-359597.35</v>
      </c>
    </row>
    <row r="16" spans="1:7" x14ac:dyDescent="0.25">
      <c r="A16" s="16" t="s">
        <v>189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8">
        <v>0</v>
      </c>
    </row>
    <row r="17" spans="1:8" x14ac:dyDescent="0.25">
      <c r="A17" s="16" t="s">
        <v>187</v>
      </c>
      <c r="B17" s="17">
        <v>676173791</v>
      </c>
      <c r="C17" s="17">
        <v>0</v>
      </c>
      <c r="D17" s="17">
        <v>676173791</v>
      </c>
      <c r="E17" s="17">
        <v>468729749.38</v>
      </c>
      <c r="F17" s="17">
        <v>468729749.38</v>
      </c>
      <c r="G17" s="18">
        <v>-207444041.62</v>
      </c>
    </row>
    <row r="18" spans="1:8" x14ac:dyDescent="0.25">
      <c r="A18" s="16" t="s">
        <v>188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8">
        <v>0</v>
      </c>
    </row>
    <row r="19" spans="1:8" x14ac:dyDescent="0.25">
      <c r="A19" s="16" t="s">
        <v>190</v>
      </c>
      <c r="B19" s="17">
        <v>2937791317</v>
      </c>
      <c r="C19" s="17">
        <v>0</v>
      </c>
      <c r="D19" s="17">
        <v>2937791317</v>
      </c>
      <c r="E19" s="17">
        <v>0</v>
      </c>
      <c r="F19" s="17">
        <v>0</v>
      </c>
      <c r="G19" s="18">
        <v>-2937791317</v>
      </c>
    </row>
    <row r="20" spans="1:8" x14ac:dyDescent="0.25">
      <c r="A20" s="16" t="s">
        <v>156</v>
      </c>
      <c r="B20" s="17">
        <v>29884438794.259998</v>
      </c>
      <c r="C20" s="17">
        <v>0</v>
      </c>
      <c r="D20" s="17">
        <v>29884438794.259998</v>
      </c>
      <c r="E20" s="17">
        <v>21878656464.700001</v>
      </c>
      <c r="F20" s="17">
        <v>21878656464.700001</v>
      </c>
      <c r="G20" s="18">
        <v>-8005782329.5600004</v>
      </c>
    </row>
    <row r="21" spans="1:8" x14ac:dyDescent="0.25">
      <c r="A21" s="16" t="s">
        <v>125</v>
      </c>
      <c r="B21" s="17">
        <v>1811985724</v>
      </c>
      <c r="C21" s="17">
        <v>0</v>
      </c>
      <c r="D21" s="17">
        <v>1811985724</v>
      </c>
      <c r="E21" s="17">
        <v>1330504928</v>
      </c>
      <c r="F21" s="17">
        <v>1330504928</v>
      </c>
      <c r="G21" s="18">
        <v>-481480796</v>
      </c>
    </row>
    <row r="22" spans="1:8" x14ac:dyDescent="0.25">
      <c r="A22" s="16" t="s">
        <v>191</v>
      </c>
      <c r="B22" s="17">
        <v>1380000000</v>
      </c>
      <c r="C22" s="17">
        <v>0</v>
      </c>
      <c r="D22" s="17">
        <v>1380000000</v>
      </c>
      <c r="E22" s="17">
        <v>1450000000</v>
      </c>
      <c r="F22" s="17">
        <v>1450000000</v>
      </c>
      <c r="G22" s="18">
        <v>70000000</v>
      </c>
    </row>
    <row r="23" spans="1:8" x14ac:dyDescent="0.25">
      <c r="A23" s="13" t="s">
        <v>192</v>
      </c>
      <c r="B23" s="14">
        <v>39922727687.260002</v>
      </c>
      <c r="C23" s="14">
        <v>0</v>
      </c>
      <c r="D23" s="14">
        <v>39922727687.260002</v>
      </c>
      <c r="E23" s="14">
        <v>27673266702.349998</v>
      </c>
      <c r="F23" s="14">
        <v>27673266702.349998</v>
      </c>
      <c r="G23" s="15">
        <v>-12249460984.91</v>
      </c>
      <c r="H23" s="1"/>
    </row>
    <row r="24" spans="1:8" x14ac:dyDescent="0.25">
      <c r="A24" s="13" t="s">
        <v>193</v>
      </c>
      <c r="B24" s="14">
        <v>35604936370.260002</v>
      </c>
      <c r="C24" s="14">
        <v>0</v>
      </c>
      <c r="D24" s="14">
        <v>35604936370.260002</v>
      </c>
      <c r="E24" s="14">
        <v>26223266702.349998</v>
      </c>
      <c r="F24" s="14">
        <v>26223266702.349998</v>
      </c>
      <c r="G24" s="15">
        <v>-9381669667.9099998</v>
      </c>
      <c r="H24" s="1"/>
    </row>
    <row r="25" spans="1:8" x14ac:dyDescent="0.25">
      <c r="A25" s="16" t="s">
        <v>194</v>
      </c>
      <c r="B25" s="17">
        <v>1813010511</v>
      </c>
      <c r="C25" s="17">
        <v>0</v>
      </c>
      <c r="D25" s="17">
        <v>1813010511</v>
      </c>
      <c r="E25" s="17">
        <v>1417930281.04</v>
      </c>
      <c r="F25" s="17">
        <v>1417930281.04</v>
      </c>
      <c r="G25" s="18">
        <v>-395080229.95999998</v>
      </c>
    </row>
    <row r="26" spans="1:8" x14ac:dyDescent="0.25">
      <c r="A26" s="16" t="s">
        <v>195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8">
        <v>0</v>
      </c>
    </row>
    <row r="27" spans="1:8" x14ac:dyDescent="0.25">
      <c r="A27" s="16" t="s">
        <v>196</v>
      </c>
      <c r="B27" s="17">
        <v>1251700557</v>
      </c>
      <c r="C27" s="17">
        <v>0</v>
      </c>
      <c r="D27" s="17">
        <v>1251700557</v>
      </c>
      <c r="E27" s="17">
        <v>1061293398.91</v>
      </c>
      <c r="F27" s="17">
        <v>1061293398.91</v>
      </c>
      <c r="G27" s="18">
        <v>-190407158.09</v>
      </c>
    </row>
    <row r="28" spans="1:8" x14ac:dyDescent="0.25">
      <c r="A28" s="16" t="s">
        <v>197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8">
        <v>0</v>
      </c>
    </row>
    <row r="29" spans="1:8" x14ac:dyDescent="0.25">
      <c r="A29" s="16" t="s">
        <v>198</v>
      </c>
      <c r="B29" s="17">
        <v>112667894</v>
      </c>
      <c r="C29" s="17">
        <v>0</v>
      </c>
      <c r="D29" s="17">
        <v>112667894</v>
      </c>
      <c r="E29" s="17">
        <v>11552378.67</v>
      </c>
      <c r="F29" s="17">
        <v>11552378.67</v>
      </c>
      <c r="G29" s="18">
        <v>-101115515.33</v>
      </c>
    </row>
    <row r="30" spans="1:8" x14ac:dyDescent="0.25">
      <c r="A30" s="16" t="s">
        <v>199</v>
      </c>
      <c r="B30" s="17">
        <v>54959099</v>
      </c>
      <c r="C30" s="17">
        <v>0</v>
      </c>
      <c r="D30" s="17">
        <v>54959099</v>
      </c>
      <c r="E30" s="17">
        <v>54599501.649999999</v>
      </c>
      <c r="F30" s="17">
        <v>54599501.649999999</v>
      </c>
      <c r="G30" s="18">
        <v>-359597.35</v>
      </c>
    </row>
    <row r="31" spans="1:8" x14ac:dyDescent="0.25">
      <c r="A31" s="16" t="s">
        <v>200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8">
        <v>0</v>
      </c>
    </row>
    <row r="32" spans="1:8" x14ac:dyDescent="0.25">
      <c r="A32" s="16" t="s">
        <v>198</v>
      </c>
      <c r="B32" s="17">
        <v>676173791</v>
      </c>
      <c r="C32" s="17">
        <v>0</v>
      </c>
      <c r="D32" s="17">
        <v>676173791</v>
      </c>
      <c r="E32" s="17">
        <v>468729749.38</v>
      </c>
      <c r="F32" s="17">
        <v>468729749.38</v>
      </c>
      <c r="G32" s="18">
        <v>-207444041.62</v>
      </c>
    </row>
    <row r="33" spans="1:8" x14ac:dyDescent="0.25">
      <c r="A33" s="16" t="s">
        <v>199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8">
        <v>0</v>
      </c>
    </row>
    <row r="34" spans="1:8" x14ac:dyDescent="0.25">
      <c r="A34" s="16" t="s">
        <v>201</v>
      </c>
      <c r="B34" s="17">
        <v>29884438794.259998</v>
      </c>
      <c r="C34" s="17">
        <v>0</v>
      </c>
      <c r="D34" s="17">
        <v>29884438794.259998</v>
      </c>
      <c r="E34" s="17">
        <v>21878656464.700001</v>
      </c>
      <c r="F34" s="17">
        <v>21878656464.700001</v>
      </c>
      <c r="G34" s="18">
        <v>-8005782329.5600004</v>
      </c>
    </row>
    <row r="35" spans="1:8" x14ac:dyDescent="0.25">
      <c r="A35" s="16" t="s">
        <v>202</v>
      </c>
      <c r="B35" s="17">
        <v>1811985724</v>
      </c>
      <c r="C35" s="17">
        <v>0</v>
      </c>
      <c r="D35" s="17">
        <v>1811985724</v>
      </c>
      <c r="E35" s="17">
        <v>1330504928</v>
      </c>
      <c r="F35" s="17">
        <v>1330504928</v>
      </c>
      <c r="G35" s="18">
        <v>-481480796</v>
      </c>
    </row>
    <row r="36" spans="1:8" x14ac:dyDescent="0.25">
      <c r="A36" s="13" t="s">
        <v>203</v>
      </c>
      <c r="B36" s="14">
        <v>2937791317</v>
      </c>
      <c r="C36" s="14">
        <v>0</v>
      </c>
      <c r="D36" s="14">
        <v>2937791317</v>
      </c>
      <c r="E36" s="14">
        <v>0</v>
      </c>
      <c r="F36" s="14">
        <v>0</v>
      </c>
      <c r="G36" s="15">
        <v>-2937791317</v>
      </c>
      <c r="H36" s="1"/>
    </row>
    <row r="37" spans="1:8" x14ac:dyDescent="0.25">
      <c r="A37" s="16" t="s">
        <v>204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8">
        <v>0</v>
      </c>
    </row>
    <row r="38" spans="1:8" x14ac:dyDescent="0.25">
      <c r="A38" s="16" t="s">
        <v>205</v>
      </c>
      <c r="B38" s="17">
        <v>2937791317</v>
      </c>
      <c r="C38" s="17">
        <v>0</v>
      </c>
      <c r="D38" s="17">
        <v>2937791317</v>
      </c>
      <c r="E38" s="17">
        <v>0</v>
      </c>
      <c r="F38" s="17">
        <v>0</v>
      </c>
      <c r="G38" s="18">
        <v>-2937791317</v>
      </c>
    </row>
    <row r="39" spans="1:8" x14ac:dyDescent="0.25">
      <c r="A39" s="16" t="s">
        <v>202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8">
        <v>0</v>
      </c>
    </row>
    <row r="40" spans="1:8" x14ac:dyDescent="0.25">
      <c r="A40" s="13" t="s">
        <v>206</v>
      </c>
      <c r="B40" s="14">
        <v>1380000000</v>
      </c>
      <c r="C40" s="14">
        <v>0</v>
      </c>
      <c r="D40" s="14">
        <v>1380000000</v>
      </c>
      <c r="E40" s="14">
        <v>1450000000</v>
      </c>
      <c r="F40" s="14">
        <v>1450000000</v>
      </c>
      <c r="G40" s="15">
        <v>70000000</v>
      </c>
      <c r="H40" s="1"/>
    </row>
    <row r="41" spans="1:8" x14ac:dyDescent="0.25">
      <c r="A41" s="16" t="s">
        <v>207</v>
      </c>
      <c r="B41" s="17">
        <v>1380000000</v>
      </c>
      <c r="C41" s="17">
        <v>0</v>
      </c>
      <c r="D41" s="17">
        <v>1380000000</v>
      </c>
      <c r="E41" s="17">
        <v>1450000000</v>
      </c>
      <c r="F41" s="17">
        <v>1450000000</v>
      </c>
      <c r="G41" s="18">
        <v>70000000</v>
      </c>
    </row>
    <row r="42" spans="1:8" x14ac:dyDescent="0.25">
      <c r="A42" s="13" t="s">
        <v>192</v>
      </c>
      <c r="B42" s="14">
        <v>39922727687.260002</v>
      </c>
      <c r="C42" s="14">
        <v>0</v>
      </c>
      <c r="D42" s="14">
        <v>39922727687.260002</v>
      </c>
      <c r="E42" s="14">
        <v>27673266702.349998</v>
      </c>
      <c r="F42" s="14">
        <v>27673266702.349998</v>
      </c>
      <c r="G42" s="15">
        <v>-12249460984.91</v>
      </c>
      <c r="H42" s="1"/>
    </row>
    <row r="43" spans="1:8" x14ac:dyDescent="0.25">
      <c r="A43" s="19"/>
      <c r="B43" s="20"/>
      <c r="C43" s="20"/>
      <c r="D43" s="20"/>
      <c r="E43" s="20"/>
      <c r="F43" s="20"/>
      <c r="G43" s="21"/>
    </row>
    <row r="44" spans="1:8" x14ac:dyDescent="0.25">
      <c r="A44" s="7"/>
      <c r="B44" s="7"/>
      <c r="C44" s="7"/>
      <c r="D44" s="7"/>
      <c r="E44" s="7"/>
      <c r="F44" s="7"/>
      <c r="G44" s="7"/>
    </row>
    <row r="45" spans="1:8" x14ac:dyDescent="0.25">
      <c r="A45" t="s">
        <v>26</v>
      </c>
    </row>
  </sheetData>
  <mergeCells count="6">
    <mergeCell ref="A6:G6"/>
    <mergeCell ref="A2:G2"/>
    <mergeCell ref="A1:G1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workbookViewId="0">
      <selection activeCell="A17" sqref="A17"/>
    </sheetView>
  </sheetViews>
  <sheetFormatPr baseColWidth="10" defaultRowHeight="15" x14ac:dyDescent="0.25"/>
  <cols>
    <col min="1" max="1" width="64.7109375" customWidth="1"/>
    <col min="2" max="2" width="19.28515625" customWidth="1"/>
    <col min="3" max="3" width="15.7109375" customWidth="1"/>
    <col min="4" max="7" width="16.85546875" bestFit="1" customWidth="1"/>
  </cols>
  <sheetData>
    <row r="1" spans="1:7" x14ac:dyDescent="0.25">
      <c r="A1" s="39" t="s">
        <v>0</v>
      </c>
      <c r="B1" s="39"/>
      <c r="C1" s="39"/>
      <c r="D1" s="39"/>
      <c r="E1" s="39"/>
      <c r="F1" s="39"/>
      <c r="G1" s="39"/>
    </row>
    <row r="2" spans="1:7" x14ac:dyDescent="0.25">
      <c r="A2" s="39" t="s">
        <v>208</v>
      </c>
      <c r="B2" s="39"/>
      <c r="C2" s="39"/>
      <c r="D2" s="39"/>
      <c r="E2" s="39"/>
      <c r="F2" s="39"/>
      <c r="G2" s="39"/>
    </row>
    <row r="3" spans="1:7" x14ac:dyDescent="0.25">
      <c r="A3" s="38" t="s">
        <v>1</v>
      </c>
      <c r="B3" s="38"/>
      <c r="C3" s="38"/>
      <c r="D3" s="38"/>
      <c r="E3" s="38"/>
      <c r="F3" s="38"/>
      <c r="G3" s="38"/>
    </row>
    <row r="4" spans="1:7" x14ac:dyDescent="0.25">
      <c r="A4" s="38" t="s">
        <v>174</v>
      </c>
      <c r="B4" s="38"/>
      <c r="C4" s="38"/>
      <c r="D4" s="38"/>
      <c r="E4" s="38"/>
      <c r="F4" s="38"/>
      <c r="G4" s="38"/>
    </row>
    <row r="5" spans="1:7" x14ac:dyDescent="0.25">
      <c r="A5" s="38" t="s">
        <v>3</v>
      </c>
      <c r="B5" s="38"/>
      <c r="C5" s="38"/>
      <c r="D5" s="38"/>
      <c r="E5" s="38"/>
      <c r="F5" s="38"/>
      <c r="G5" s="38"/>
    </row>
    <row r="6" spans="1:7" x14ac:dyDescent="0.25">
      <c r="A6" s="38" t="s">
        <v>4</v>
      </c>
      <c r="B6" s="38"/>
      <c r="C6" s="38"/>
      <c r="D6" s="38"/>
      <c r="E6" s="38"/>
      <c r="F6" s="38"/>
      <c r="G6" s="38"/>
    </row>
    <row r="7" spans="1:7" x14ac:dyDescent="0.25">
      <c r="A7" s="3"/>
      <c r="B7" s="3"/>
      <c r="C7" s="3"/>
      <c r="D7" s="3"/>
      <c r="E7" s="3"/>
      <c r="F7" s="3"/>
      <c r="G7" s="3"/>
    </row>
    <row r="8" spans="1:7" ht="25.5" x14ac:dyDescent="0.25">
      <c r="A8" s="8" t="s">
        <v>9</v>
      </c>
      <c r="B8" s="5" t="s">
        <v>28</v>
      </c>
      <c r="C8" s="5" t="s">
        <v>29</v>
      </c>
      <c r="D8" s="5" t="s">
        <v>30</v>
      </c>
      <c r="E8" s="5" t="s">
        <v>7</v>
      </c>
      <c r="F8" s="5" t="s">
        <v>31</v>
      </c>
      <c r="G8" s="9" t="s">
        <v>32</v>
      </c>
    </row>
    <row r="9" spans="1:7" x14ac:dyDescent="0.25">
      <c r="A9" s="22"/>
      <c r="B9" s="23">
        <v>1</v>
      </c>
      <c r="C9" s="23">
        <v>2</v>
      </c>
      <c r="D9" s="23" t="s">
        <v>33</v>
      </c>
      <c r="E9" s="23">
        <v>4</v>
      </c>
      <c r="F9" s="23">
        <v>5</v>
      </c>
      <c r="G9" s="24" t="s">
        <v>34</v>
      </c>
    </row>
    <row r="10" spans="1:7" x14ac:dyDescent="0.25">
      <c r="A10" s="33" t="s">
        <v>5</v>
      </c>
      <c r="B10" s="34">
        <f>SUM(B11:B21)</f>
        <v>39922727687</v>
      </c>
      <c r="C10" s="34">
        <f>SUM(C11)</f>
        <v>7341368266.5299997</v>
      </c>
      <c r="D10" s="34">
        <f>SUM(D11)</f>
        <v>47264095953.529999</v>
      </c>
      <c r="E10" s="34">
        <f t="shared" ref="E10:G10" si="0">SUM(E11)</f>
        <v>27278576214.119999</v>
      </c>
      <c r="F10" s="34">
        <f t="shared" si="0"/>
        <v>25711611371.459999</v>
      </c>
      <c r="G10" s="35">
        <f t="shared" si="0"/>
        <v>19985519739.41</v>
      </c>
    </row>
    <row r="11" spans="1:7" x14ac:dyDescent="0.25">
      <c r="A11" s="16" t="s">
        <v>175</v>
      </c>
      <c r="B11" s="17">
        <v>39922727687</v>
      </c>
      <c r="C11" s="17">
        <v>7341368266.5299997</v>
      </c>
      <c r="D11" s="17">
        <f>+B11+C11</f>
        <v>47264095953.529999</v>
      </c>
      <c r="E11" s="17">
        <v>27278576214.119999</v>
      </c>
      <c r="F11" s="17">
        <v>25711611371.459999</v>
      </c>
      <c r="G11" s="36">
        <f>+D11-E11</f>
        <v>19985519739.41</v>
      </c>
    </row>
    <row r="12" spans="1:7" x14ac:dyDescent="0.25">
      <c r="A12" s="19"/>
      <c r="B12" s="20"/>
      <c r="C12" s="20"/>
      <c r="D12" s="20"/>
      <c r="E12" s="20"/>
      <c r="F12" s="20"/>
      <c r="G12" s="21"/>
    </row>
    <row r="13" spans="1:7" x14ac:dyDescent="0.25">
      <c r="A13" s="7"/>
      <c r="B13" s="7"/>
      <c r="C13" s="7"/>
      <c r="D13" s="7"/>
      <c r="E13" s="7"/>
      <c r="F13" s="7"/>
      <c r="G13" s="7"/>
    </row>
    <row r="14" spans="1:7" x14ac:dyDescent="0.25">
      <c r="A14" t="s">
        <v>26</v>
      </c>
    </row>
  </sheetData>
  <mergeCells count="6">
    <mergeCell ref="A1:G1"/>
    <mergeCell ref="A3:G3"/>
    <mergeCell ref="A4:G4"/>
    <mergeCell ref="A5:G5"/>
    <mergeCell ref="A6:G6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E13" sqref="E13"/>
    </sheetView>
  </sheetViews>
  <sheetFormatPr baseColWidth="10" defaultRowHeight="15" x14ac:dyDescent="0.25"/>
  <cols>
    <col min="1" max="1" width="64.7109375" customWidth="1"/>
    <col min="2" max="2" width="18.140625" customWidth="1"/>
    <col min="3" max="3" width="15.7109375" customWidth="1"/>
    <col min="4" max="7" width="16.85546875" bestFit="1" customWidth="1"/>
  </cols>
  <sheetData>
    <row r="1" spans="1:8" x14ac:dyDescent="0.25">
      <c r="A1" s="39" t="s">
        <v>0</v>
      </c>
      <c r="B1" s="39"/>
      <c r="C1" s="39"/>
      <c r="D1" s="39"/>
      <c r="E1" s="39"/>
      <c r="F1" s="39"/>
      <c r="G1" s="39"/>
    </row>
    <row r="2" spans="1:8" x14ac:dyDescent="0.25">
      <c r="A2" s="39" t="s">
        <v>208</v>
      </c>
      <c r="B2" s="39"/>
      <c r="C2" s="39"/>
      <c r="D2" s="39"/>
      <c r="E2" s="39"/>
      <c r="F2" s="39"/>
      <c r="G2" s="39"/>
    </row>
    <row r="3" spans="1:8" x14ac:dyDescent="0.25">
      <c r="A3" s="38" t="s">
        <v>1</v>
      </c>
      <c r="B3" s="38"/>
      <c r="C3" s="38"/>
      <c r="D3" s="38"/>
      <c r="E3" s="38"/>
      <c r="F3" s="38"/>
      <c r="G3" s="38"/>
    </row>
    <row r="4" spans="1:8" x14ac:dyDescent="0.25">
      <c r="A4" s="38" t="s">
        <v>168</v>
      </c>
      <c r="B4" s="38"/>
      <c r="C4" s="38"/>
      <c r="D4" s="38"/>
      <c r="E4" s="38"/>
      <c r="F4" s="38"/>
      <c r="G4" s="38"/>
    </row>
    <row r="5" spans="1:8" x14ac:dyDescent="0.25">
      <c r="A5" s="38" t="s">
        <v>3</v>
      </c>
      <c r="B5" s="38"/>
      <c r="C5" s="38"/>
      <c r="D5" s="38"/>
      <c r="E5" s="38"/>
      <c r="F5" s="38"/>
      <c r="G5" s="38"/>
    </row>
    <row r="6" spans="1:8" x14ac:dyDescent="0.25">
      <c r="A6" s="38" t="s">
        <v>4</v>
      </c>
      <c r="B6" s="38"/>
      <c r="C6" s="38"/>
      <c r="D6" s="38"/>
      <c r="E6" s="38"/>
      <c r="F6" s="38"/>
      <c r="G6" s="38"/>
    </row>
    <row r="7" spans="1:8" x14ac:dyDescent="0.25">
      <c r="A7" s="3"/>
      <c r="B7" s="3"/>
      <c r="C7" s="3"/>
      <c r="D7" s="3"/>
      <c r="E7" s="3"/>
      <c r="F7" s="3"/>
      <c r="G7" s="3"/>
    </row>
    <row r="8" spans="1:8" ht="25.5" x14ac:dyDescent="0.25">
      <c r="A8" s="4" t="s">
        <v>9</v>
      </c>
      <c r="B8" s="5" t="s">
        <v>28</v>
      </c>
      <c r="C8" s="5" t="s">
        <v>29</v>
      </c>
      <c r="D8" s="5" t="s">
        <v>30</v>
      </c>
      <c r="E8" s="5" t="s">
        <v>7</v>
      </c>
      <c r="F8" s="5" t="s">
        <v>31</v>
      </c>
      <c r="G8" s="6" t="s">
        <v>32</v>
      </c>
    </row>
    <row r="9" spans="1:8" x14ac:dyDescent="0.25">
      <c r="A9" s="26"/>
      <c r="B9" s="11">
        <v>1</v>
      </c>
      <c r="C9" s="11">
        <v>2</v>
      </c>
      <c r="D9" s="11" t="s">
        <v>33</v>
      </c>
      <c r="E9" s="11">
        <v>4</v>
      </c>
      <c r="F9" s="11">
        <v>5</v>
      </c>
      <c r="G9" s="27" t="s">
        <v>34</v>
      </c>
    </row>
    <row r="10" spans="1:8" x14ac:dyDescent="0.25">
      <c r="A10" s="28" t="s">
        <v>169</v>
      </c>
      <c r="B10" s="17">
        <v>28200256258</v>
      </c>
      <c r="C10" s="17">
        <v>6121653415.4200001</v>
      </c>
      <c r="D10" s="14">
        <f>+B10+C10</f>
        <v>34321909673.419998</v>
      </c>
      <c r="E10" s="17">
        <v>20045648778.650002</v>
      </c>
      <c r="F10" s="17">
        <v>18648183538.290001</v>
      </c>
      <c r="G10" s="30">
        <f>+D10-E10</f>
        <v>14276260894.769997</v>
      </c>
    </row>
    <row r="11" spans="1:8" x14ac:dyDescent="0.25">
      <c r="A11" s="28" t="s">
        <v>170</v>
      </c>
      <c r="B11" s="17">
        <v>4715603521</v>
      </c>
      <c r="C11" s="17">
        <v>120170923.25</v>
      </c>
      <c r="D11" s="14">
        <f t="shared" ref="D11:D14" si="0">+B11+C11</f>
        <v>4835774444.25</v>
      </c>
      <c r="E11" s="17">
        <v>1240560700.0999999</v>
      </c>
      <c r="F11" s="17">
        <v>1085598255.1199999</v>
      </c>
      <c r="G11" s="30">
        <f t="shared" ref="G11:G14" si="1">+D11-E11</f>
        <v>3595213744.1500001</v>
      </c>
    </row>
    <row r="12" spans="1:8" x14ac:dyDescent="0.25">
      <c r="A12" s="28" t="s">
        <v>171</v>
      </c>
      <c r="B12" s="17">
        <v>353149459</v>
      </c>
      <c r="C12" s="17">
        <v>143371554.91</v>
      </c>
      <c r="D12" s="14">
        <f t="shared" si="0"/>
        <v>496521013.90999997</v>
      </c>
      <c r="E12" s="17">
        <v>381196822.52999997</v>
      </c>
      <c r="F12" s="17">
        <v>381196822.52999997</v>
      </c>
      <c r="G12" s="30">
        <f t="shared" si="1"/>
        <v>115324191.38</v>
      </c>
    </row>
    <row r="13" spans="1:8" x14ac:dyDescent="0.25">
      <c r="A13" s="28" t="s">
        <v>172</v>
      </c>
      <c r="B13" s="17">
        <v>1078639999</v>
      </c>
      <c r="C13" s="17">
        <v>102802217.28</v>
      </c>
      <c r="D13" s="14">
        <f t="shared" si="0"/>
        <v>1181442216.28</v>
      </c>
      <c r="E13" s="17">
        <v>471484461.45999998</v>
      </c>
      <c r="F13" s="17">
        <v>456947304.13999999</v>
      </c>
      <c r="G13" s="30">
        <f t="shared" si="1"/>
        <v>709957754.81999993</v>
      </c>
    </row>
    <row r="14" spans="1:8" x14ac:dyDescent="0.25">
      <c r="A14" s="28" t="s">
        <v>173</v>
      </c>
      <c r="B14" s="17">
        <v>5575078450</v>
      </c>
      <c r="C14" s="17">
        <v>853370155.66999996</v>
      </c>
      <c r="D14" s="14">
        <f t="shared" si="0"/>
        <v>6428448605.6700001</v>
      </c>
      <c r="E14" s="17">
        <v>5139685451.3800001</v>
      </c>
      <c r="F14" s="17">
        <v>5139685451.3800001</v>
      </c>
      <c r="G14" s="30">
        <f t="shared" si="1"/>
        <v>1288763154.29</v>
      </c>
    </row>
    <row r="15" spans="1:8" x14ac:dyDescent="0.25">
      <c r="A15" s="29" t="s">
        <v>64</v>
      </c>
      <c r="B15" s="14">
        <v>39922727687</v>
      </c>
      <c r="C15" s="14">
        <v>7341368266.5299997</v>
      </c>
      <c r="D15" s="14">
        <f>SUM(D10:D14)</f>
        <v>47264095953.529999</v>
      </c>
      <c r="E15" s="14">
        <f t="shared" ref="E15:F15" si="2">SUM(E10:E14)</f>
        <v>27278576214.119999</v>
      </c>
      <c r="F15" s="14">
        <f t="shared" si="2"/>
        <v>25711611371.459999</v>
      </c>
      <c r="G15" s="30">
        <f>SUM(G10:G14)</f>
        <v>19985519739.41</v>
      </c>
      <c r="H15" s="1"/>
    </row>
    <row r="16" spans="1:8" x14ac:dyDescent="0.25">
      <c r="A16" s="31"/>
      <c r="B16" s="20"/>
      <c r="C16" s="20"/>
      <c r="D16" s="20"/>
      <c r="E16" s="20"/>
      <c r="F16" s="20"/>
      <c r="G16" s="32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x14ac:dyDescent="0.25">
      <c r="A18" t="s">
        <v>26</v>
      </c>
    </row>
  </sheetData>
  <mergeCells count="6">
    <mergeCell ref="A1:G1"/>
    <mergeCell ref="A3:G3"/>
    <mergeCell ref="A4:G4"/>
    <mergeCell ref="A5:G5"/>
    <mergeCell ref="A6:G6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opLeftCell="A73" workbookViewId="0">
      <selection activeCell="G83" sqref="G83"/>
    </sheetView>
  </sheetViews>
  <sheetFormatPr baseColWidth="10" defaultRowHeight="15" x14ac:dyDescent="0.25"/>
  <cols>
    <col min="1" max="1" width="64.7109375" customWidth="1"/>
    <col min="2" max="2" width="19.140625" customWidth="1"/>
    <col min="3" max="3" width="15.7109375" customWidth="1"/>
    <col min="4" max="4" width="17.85546875" customWidth="1"/>
    <col min="5" max="5" width="18.28515625" customWidth="1"/>
    <col min="6" max="6" width="18.85546875" customWidth="1"/>
    <col min="7" max="7" width="18.28515625" customWidth="1"/>
  </cols>
  <sheetData>
    <row r="1" spans="1:8" x14ac:dyDescent="0.25">
      <c r="A1" s="39" t="s">
        <v>0</v>
      </c>
      <c r="B1" s="39"/>
      <c r="C1" s="39"/>
      <c r="D1" s="39"/>
      <c r="E1" s="39"/>
      <c r="F1" s="39"/>
      <c r="G1" s="39"/>
    </row>
    <row r="2" spans="1:8" x14ac:dyDescent="0.25">
      <c r="A2" s="39" t="s">
        <v>208</v>
      </c>
      <c r="B2" s="39"/>
      <c r="C2" s="39"/>
      <c r="D2" s="39"/>
      <c r="E2" s="39"/>
      <c r="F2" s="39"/>
      <c r="G2" s="39"/>
    </row>
    <row r="3" spans="1:8" x14ac:dyDescent="0.25">
      <c r="A3" s="38" t="s">
        <v>1</v>
      </c>
      <c r="B3" s="38"/>
      <c r="C3" s="38"/>
      <c r="D3" s="38"/>
      <c r="E3" s="38"/>
      <c r="F3" s="38"/>
      <c r="G3" s="38"/>
    </row>
    <row r="4" spans="1:8" x14ac:dyDescent="0.25">
      <c r="A4" s="38" t="s">
        <v>97</v>
      </c>
      <c r="B4" s="38"/>
      <c r="C4" s="38"/>
      <c r="D4" s="38"/>
      <c r="E4" s="38"/>
      <c r="F4" s="38"/>
      <c r="G4" s="38"/>
    </row>
    <row r="5" spans="1:8" x14ac:dyDescent="0.25">
      <c r="A5" s="38" t="s">
        <v>3</v>
      </c>
      <c r="B5" s="38"/>
      <c r="C5" s="38"/>
      <c r="D5" s="38"/>
      <c r="E5" s="38"/>
      <c r="F5" s="38"/>
      <c r="G5" s="38"/>
    </row>
    <row r="6" spans="1:8" x14ac:dyDescent="0.25">
      <c r="A6" s="38" t="s">
        <v>4</v>
      </c>
      <c r="B6" s="38"/>
      <c r="C6" s="38"/>
      <c r="D6" s="38"/>
      <c r="E6" s="38"/>
      <c r="F6" s="38"/>
      <c r="G6" s="38"/>
    </row>
    <row r="7" spans="1:8" x14ac:dyDescent="0.25">
      <c r="A7" s="3"/>
      <c r="B7" s="3"/>
      <c r="C7" s="3"/>
      <c r="D7" s="3"/>
      <c r="E7" s="3"/>
      <c r="F7" s="3"/>
      <c r="G7" s="3"/>
    </row>
    <row r="8" spans="1:8" ht="25.5" x14ac:dyDescent="0.25">
      <c r="A8" s="8" t="s">
        <v>9</v>
      </c>
      <c r="B8" s="5" t="s">
        <v>28</v>
      </c>
      <c r="C8" s="5" t="s">
        <v>29</v>
      </c>
      <c r="D8" s="5" t="s">
        <v>30</v>
      </c>
      <c r="E8" s="5" t="s">
        <v>7</v>
      </c>
      <c r="F8" s="5" t="s">
        <v>31</v>
      </c>
      <c r="G8" s="9" t="s">
        <v>32</v>
      </c>
    </row>
    <row r="9" spans="1:8" x14ac:dyDescent="0.25">
      <c r="A9" s="10"/>
      <c r="B9" s="11">
        <v>1</v>
      </c>
      <c r="C9" s="11">
        <v>2</v>
      </c>
      <c r="D9" s="11" t="s">
        <v>33</v>
      </c>
      <c r="E9" s="11">
        <v>4</v>
      </c>
      <c r="F9" s="11">
        <v>5</v>
      </c>
      <c r="G9" s="12" t="s">
        <v>34</v>
      </c>
    </row>
    <row r="10" spans="1:8" x14ac:dyDescent="0.25">
      <c r="A10" s="13" t="s">
        <v>98</v>
      </c>
      <c r="B10" s="14">
        <v>10729655923</v>
      </c>
      <c r="C10" s="14">
        <v>1632694039.9300001</v>
      </c>
      <c r="D10" s="14">
        <f>SUM(D11:D17)</f>
        <v>12362349962.929998</v>
      </c>
      <c r="E10" s="14">
        <v>7436411178.9799995</v>
      </c>
      <c r="F10" s="14">
        <v>7264345541.2799997</v>
      </c>
      <c r="G10" s="15">
        <f>SUM(G11:G17)</f>
        <v>4925938783.9500008</v>
      </c>
      <c r="H10" s="1"/>
    </row>
    <row r="11" spans="1:8" x14ac:dyDescent="0.25">
      <c r="A11" s="16" t="s">
        <v>99</v>
      </c>
      <c r="B11" s="17">
        <v>5712385161</v>
      </c>
      <c r="C11" s="17">
        <v>547869655.29999995</v>
      </c>
      <c r="D11" s="17">
        <f>+B11+C11</f>
        <v>6260254816.3000002</v>
      </c>
      <c r="E11" s="17">
        <v>4170337760.6100001</v>
      </c>
      <c r="F11" s="17">
        <v>4170337760.6100001</v>
      </c>
      <c r="G11" s="18">
        <f>+D11-E11</f>
        <v>2089917055.6900001</v>
      </c>
    </row>
    <row r="12" spans="1:8" x14ac:dyDescent="0.25">
      <c r="A12" s="16" t="s">
        <v>100</v>
      </c>
      <c r="B12" s="17">
        <v>670333569</v>
      </c>
      <c r="C12" s="17">
        <v>288312403.41000003</v>
      </c>
      <c r="D12" s="17">
        <f t="shared" ref="D12:D17" si="0">+B12+C12</f>
        <v>958645972.41000009</v>
      </c>
      <c r="E12" s="17">
        <v>607027670.88999999</v>
      </c>
      <c r="F12" s="17">
        <v>601762709.37</v>
      </c>
      <c r="G12" s="18">
        <f t="shared" ref="G12:G17" si="1">+D12-E12</f>
        <v>351618301.5200001</v>
      </c>
    </row>
    <row r="13" spans="1:8" x14ac:dyDescent="0.25">
      <c r="A13" s="16" t="s">
        <v>101</v>
      </c>
      <c r="B13" s="17">
        <v>1459083655</v>
      </c>
      <c r="C13" s="17">
        <v>372344368.44999999</v>
      </c>
      <c r="D13" s="17">
        <f t="shared" si="0"/>
        <v>1831428023.45</v>
      </c>
      <c r="E13" s="17">
        <v>623003723.27999997</v>
      </c>
      <c r="F13" s="17">
        <v>623003723.25999999</v>
      </c>
      <c r="G13" s="18">
        <f t="shared" si="1"/>
        <v>1208424300.1700001</v>
      </c>
    </row>
    <row r="14" spans="1:8" x14ac:dyDescent="0.25">
      <c r="A14" s="16" t="s">
        <v>102</v>
      </c>
      <c r="B14" s="17">
        <v>777446975</v>
      </c>
      <c r="C14" s="17">
        <v>379766419.89999998</v>
      </c>
      <c r="D14" s="17">
        <f t="shared" si="0"/>
        <v>1157213394.9000001</v>
      </c>
      <c r="E14" s="17">
        <v>762430267.72000003</v>
      </c>
      <c r="F14" s="17">
        <v>613531334.60000002</v>
      </c>
      <c r="G14" s="18">
        <f t="shared" si="1"/>
        <v>394783127.18000007</v>
      </c>
    </row>
    <row r="15" spans="1:8" x14ac:dyDescent="0.25">
      <c r="A15" s="16" t="s">
        <v>103</v>
      </c>
      <c r="B15" s="17">
        <v>734736174</v>
      </c>
      <c r="C15" s="17">
        <v>209228881.13999999</v>
      </c>
      <c r="D15" s="17">
        <f t="shared" si="0"/>
        <v>943965055.13999999</v>
      </c>
      <c r="E15" s="17">
        <v>621002503.78999996</v>
      </c>
      <c r="F15" s="17">
        <v>603100760.75</v>
      </c>
      <c r="G15" s="18">
        <f t="shared" si="1"/>
        <v>322962551.35000002</v>
      </c>
    </row>
    <row r="16" spans="1:8" x14ac:dyDescent="0.25">
      <c r="A16" s="16" t="s">
        <v>104</v>
      </c>
      <c r="B16" s="17">
        <v>316001250</v>
      </c>
      <c r="C16" s="17">
        <v>-162341174.37</v>
      </c>
      <c r="D16" s="17">
        <f t="shared" si="0"/>
        <v>153660075.63</v>
      </c>
      <c r="E16" s="17">
        <v>0</v>
      </c>
      <c r="F16" s="17">
        <v>0</v>
      </c>
      <c r="G16" s="18">
        <f t="shared" si="1"/>
        <v>153660075.63</v>
      </c>
    </row>
    <row r="17" spans="1:8" x14ac:dyDescent="0.25">
      <c r="A17" s="16" t="s">
        <v>105</v>
      </c>
      <c r="B17" s="17">
        <v>1059669139</v>
      </c>
      <c r="C17" s="17">
        <v>-2486513.9</v>
      </c>
      <c r="D17" s="17">
        <f t="shared" si="0"/>
        <v>1057182625.1</v>
      </c>
      <c r="E17" s="17">
        <v>652609252.69000006</v>
      </c>
      <c r="F17" s="17">
        <v>652609252.69000006</v>
      </c>
      <c r="G17" s="18">
        <f t="shared" si="1"/>
        <v>404573372.40999997</v>
      </c>
    </row>
    <row r="18" spans="1:8" x14ac:dyDescent="0.25">
      <c r="A18" s="13" t="s">
        <v>106</v>
      </c>
      <c r="B18" s="14">
        <v>912874771</v>
      </c>
      <c r="C18" s="14">
        <v>172043932.90000001</v>
      </c>
      <c r="D18" s="14">
        <f>SUM(D19:D27)</f>
        <v>1084918703.8999999</v>
      </c>
      <c r="E18" s="14">
        <v>720948096.32000005</v>
      </c>
      <c r="F18" s="14">
        <v>577147089.25999999</v>
      </c>
      <c r="G18" s="15">
        <f>SUM(G19:G27)</f>
        <v>363970607.57999992</v>
      </c>
      <c r="H18" s="1"/>
    </row>
    <row r="19" spans="1:8" ht="26.25" x14ac:dyDescent="0.25">
      <c r="A19" s="16" t="s">
        <v>107</v>
      </c>
      <c r="B19" s="17">
        <v>310613202</v>
      </c>
      <c r="C19" s="17">
        <v>6591246.79</v>
      </c>
      <c r="D19" s="17">
        <f>+B19+C19</f>
        <v>317204448.79000002</v>
      </c>
      <c r="E19" s="17">
        <v>224719132.36000001</v>
      </c>
      <c r="F19" s="17">
        <v>181482900.91999999</v>
      </c>
      <c r="G19" s="18">
        <f>+D19-E19</f>
        <v>92485316.430000007</v>
      </c>
    </row>
    <row r="20" spans="1:8" x14ac:dyDescent="0.25">
      <c r="A20" s="16" t="s">
        <v>108</v>
      </c>
      <c r="B20" s="17">
        <v>120244707</v>
      </c>
      <c r="C20" s="17">
        <v>85086034.659999996</v>
      </c>
      <c r="D20" s="17">
        <f t="shared" ref="D20:D27" si="2">+B20+C20</f>
        <v>205330741.66</v>
      </c>
      <c r="E20" s="17">
        <v>166827366.27000001</v>
      </c>
      <c r="F20" s="17">
        <v>156452981.55000001</v>
      </c>
      <c r="G20" s="18">
        <f t="shared" ref="G20:G27" si="3">+D20-E20</f>
        <v>38503375.389999986</v>
      </c>
    </row>
    <row r="21" spans="1:8" x14ac:dyDescent="0.25">
      <c r="A21" s="16" t="s">
        <v>109</v>
      </c>
      <c r="B21" s="17">
        <v>614500</v>
      </c>
      <c r="C21" s="17">
        <v>-584778.66</v>
      </c>
      <c r="D21" s="17">
        <f t="shared" si="2"/>
        <v>29721.339999999967</v>
      </c>
      <c r="E21" s="17">
        <v>3402.1</v>
      </c>
      <c r="F21" s="17">
        <v>3402.1</v>
      </c>
      <c r="G21" s="18">
        <f t="shared" si="3"/>
        <v>26319.239999999969</v>
      </c>
    </row>
    <row r="22" spans="1:8" x14ac:dyDescent="0.25">
      <c r="A22" s="16" t="s">
        <v>110</v>
      </c>
      <c r="B22" s="17">
        <v>22176135</v>
      </c>
      <c r="C22" s="17">
        <v>3799670.52</v>
      </c>
      <c r="D22" s="17">
        <f t="shared" si="2"/>
        <v>25975805.52</v>
      </c>
      <c r="E22" s="17">
        <v>19023284.010000002</v>
      </c>
      <c r="F22" s="17">
        <v>13682707.369999999</v>
      </c>
      <c r="G22" s="18">
        <f t="shared" si="3"/>
        <v>6952521.5099999979</v>
      </c>
    </row>
    <row r="23" spans="1:8" x14ac:dyDescent="0.25">
      <c r="A23" s="16" t="s">
        <v>111</v>
      </c>
      <c r="B23" s="17">
        <v>18075054</v>
      </c>
      <c r="C23" s="17">
        <v>380170.72</v>
      </c>
      <c r="D23" s="17">
        <f t="shared" si="2"/>
        <v>18455224.719999999</v>
      </c>
      <c r="E23" s="17">
        <v>12575144.109999999</v>
      </c>
      <c r="F23" s="17">
        <v>8593297.3499999996</v>
      </c>
      <c r="G23" s="18">
        <f t="shared" si="3"/>
        <v>5880080.6099999994</v>
      </c>
    </row>
    <row r="24" spans="1:8" x14ac:dyDescent="0.25">
      <c r="A24" s="16" t="s">
        <v>112</v>
      </c>
      <c r="B24" s="17">
        <v>271668026</v>
      </c>
      <c r="C24" s="17">
        <v>75421160.709999993</v>
      </c>
      <c r="D24" s="17">
        <f t="shared" si="2"/>
        <v>347089186.70999998</v>
      </c>
      <c r="E24" s="17">
        <v>216594337.30000001</v>
      </c>
      <c r="F24" s="17">
        <v>165017380.08000001</v>
      </c>
      <c r="G24" s="18">
        <f t="shared" si="3"/>
        <v>130494849.40999997</v>
      </c>
    </row>
    <row r="25" spans="1:8" x14ac:dyDescent="0.25">
      <c r="A25" s="16" t="s">
        <v>113</v>
      </c>
      <c r="B25" s="17">
        <v>58317776</v>
      </c>
      <c r="C25" s="17">
        <v>-3675873.45</v>
      </c>
      <c r="D25" s="17">
        <f t="shared" si="2"/>
        <v>54641902.549999997</v>
      </c>
      <c r="E25" s="17">
        <v>14921482.119999999</v>
      </c>
      <c r="F25" s="17">
        <v>11880407.09</v>
      </c>
      <c r="G25" s="18">
        <f t="shared" si="3"/>
        <v>39720420.43</v>
      </c>
    </row>
    <row r="26" spans="1:8" x14ac:dyDescent="0.25">
      <c r="A26" s="16" t="s">
        <v>114</v>
      </c>
      <c r="B26" s="17">
        <v>7050000</v>
      </c>
      <c r="C26" s="17">
        <v>433766</v>
      </c>
      <c r="D26" s="17">
        <f t="shared" si="2"/>
        <v>7483766</v>
      </c>
      <c r="E26" s="17">
        <v>433764.6</v>
      </c>
      <c r="F26" s="17">
        <v>347304</v>
      </c>
      <c r="G26" s="18">
        <f t="shared" si="3"/>
        <v>7050001.4000000004</v>
      </c>
    </row>
    <row r="27" spans="1:8" x14ac:dyDescent="0.25">
      <c r="A27" s="16" t="s">
        <v>115</v>
      </c>
      <c r="B27" s="17">
        <v>104115371</v>
      </c>
      <c r="C27" s="17">
        <v>4592535.6100000003</v>
      </c>
      <c r="D27" s="17">
        <f t="shared" si="2"/>
        <v>108707906.61</v>
      </c>
      <c r="E27" s="17">
        <v>65850183.450000003</v>
      </c>
      <c r="F27" s="17">
        <v>39686708.799999997</v>
      </c>
      <c r="G27" s="18">
        <f t="shared" si="3"/>
        <v>42857723.159999996</v>
      </c>
    </row>
    <row r="28" spans="1:8" x14ac:dyDescent="0.25">
      <c r="A28" s="13" t="s">
        <v>116</v>
      </c>
      <c r="B28" s="14">
        <v>2118749565</v>
      </c>
      <c r="C28" s="14">
        <v>682083817.00999999</v>
      </c>
      <c r="D28" s="14">
        <f>SUM(D29:D37)</f>
        <v>2800833382.0100002</v>
      </c>
      <c r="E28" s="14">
        <v>1862752237.74</v>
      </c>
      <c r="F28" s="14">
        <v>1578190704.52</v>
      </c>
      <c r="G28" s="15">
        <f>SUM(G29:G37)</f>
        <v>938081144.26999998</v>
      </c>
      <c r="H28" s="1"/>
    </row>
    <row r="29" spans="1:8" x14ac:dyDescent="0.25">
      <c r="A29" s="16" t="s">
        <v>117</v>
      </c>
      <c r="B29" s="17">
        <v>246831993</v>
      </c>
      <c r="C29" s="17">
        <v>36683061.969999999</v>
      </c>
      <c r="D29" s="17">
        <f>+B29+C29</f>
        <v>283515054.97000003</v>
      </c>
      <c r="E29" s="17">
        <v>189322004.47999999</v>
      </c>
      <c r="F29" s="17">
        <v>184308226.97999999</v>
      </c>
      <c r="G29" s="18">
        <f>+D29-E29</f>
        <v>94193050.490000039</v>
      </c>
    </row>
    <row r="30" spans="1:8" x14ac:dyDescent="0.25">
      <c r="A30" s="16" t="s">
        <v>118</v>
      </c>
      <c r="B30" s="17">
        <v>288020799</v>
      </c>
      <c r="C30" s="17">
        <v>34457439.259999998</v>
      </c>
      <c r="D30" s="17">
        <f t="shared" ref="D30:D37" si="4">+B30+C30</f>
        <v>322478238.25999999</v>
      </c>
      <c r="E30" s="17">
        <v>232013202.31999999</v>
      </c>
      <c r="F30" s="17">
        <v>203738918.72</v>
      </c>
      <c r="G30" s="18">
        <f t="shared" ref="G30:G37" si="5">+D30-E30</f>
        <v>90465035.939999998</v>
      </c>
    </row>
    <row r="31" spans="1:8" x14ac:dyDescent="0.25">
      <c r="A31" s="16" t="s">
        <v>119</v>
      </c>
      <c r="B31" s="17">
        <v>460720709</v>
      </c>
      <c r="C31" s="17">
        <v>157614323.38</v>
      </c>
      <c r="D31" s="17">
        <f t="shared" si="4"/>
        <v>618335032.38</v>
      </c>
      <c r="E31" s="17">
        <v>395603647.47000003</v>
      </c>
      <c r="F31" s="17">
        <v>309608976.05000001</v>
      </c>
      <c r="G31" s="18">
        <f t="shared" si="5"/>
        <v>222731384.90999997</v>
      </c>
    </row>
    <row r="32" spans="1:8" x14ac:dyDescent="0.25">
      <c r="A32" s="16" t="s">
        <v>120</v>
      </c>
      <c r="B32" s="17">
        <v>69600533</v>
      </c>
      <c r="C32" s="17">
        <v>54544010.880000003</v>
      </c>
      <c r="D32" s="17">
        <f t="shared" si="4"/>
        <v>124144543.88</v>
      </c>
      <c r="E32" s="17">
        <v>89165089.379999995</v>
      </c>
      <c r="F32" s="17">
        <v>81175406.459999993</v>
      </c>
      <c r="G32" s="18">
        <f t="shared" si="5"/>
        <v>34979454.5</v>
      </c>
    </row>
    <row r="33" spans="1:8" x14ac:dyDescent="0.25">
      <c r="A33" s="16" t="s">
        <v>121</v>
      </c>
      <c r="B33" s="17">
        <v>458792635</v>
      </c>
      <c r="C33" s="17">
        <v>35586.85</v>
      </c>
      <c r="D33" s="17">
        <f t="shared" si="4"/>
        <v>458828221.85000002</v>
      </c>
      <c r="E33" s="17">
        <v>308020778.43000001</v>
      </c>
      <c r="F33" s="17">
        <v>219071521.49000001</v>
      </c>
      <c r="G33" s="18">
        <f t="shared" si="5"/>
        <v>150807443.42000002</v>
      </c>
    </row>
    <row r="34" spans="1:8" x14ac:dyDescent="0.25">
      <c r="A34" s="16" t="s">
        <v>122</v>
      </c>
      <c r="B34" s="17">
        <v>267150421</v>
      </c>
      <c r="C34" s="17">
        <v>58139018.07</v>
      </c>
      <c r="D34" s="17">
        <f t="shared" si="4"/>
        <v>325289439.06999999</v>
      </c>
      <c r="E34" s="17">
        <v>130599170.52</v>
      </c>
      <c r="F34" s="17">
        <v>101560159.09</v>
      </c>
      <c r="G34" s="18">
        <f t="shared" si="5"/>
        <v>194690268.55000001</v>
      </c>
    </row>
    <row r="35" spans="1:8" x14ac:dyDescent="0.25">
      <c r="A35" s="16" t="s">
        <v>123</v>
      </c>
      <c r="B35" s="17">
        <v>89572903</v>
      </c>
      <c r="C35" s="17">
        <v>-9976012.9100000001</v>
      </c>
      <c r="D35" s="17">
        <f t="shared" si="4"/>
        <v>79596890.090000004</v>
      </c>
      <c r="E35" s="17">
        <v>34887913.640000001</v>
      </c>
      <c r="F35" s="17">
        <v>31216245.370000001</v>
      </c>
      <c r="G35" s="18">
        <f t="shared" si="5"/>
        <v>44708976.450000003</v>
      </c>
    </row>
    <row r="36" spans="1:8" x14ac:dyDescent="0.25">
      <c r="A36" s="16" t="s">
        <v>124</v>
      </c>
      <c r="B36" s="17">
        <v>139140244</v>
      </c>
      <c r="C36" s="17">
        <v>145838105</v>
      </c>
      <c r="D36" s="17">
        <f t="shared" si="4"/>
        <v>284978349</v>
      </c>
      <c r="E36" s="17">
        <v>219219315.31999999</v>
      </c>
      <c r="F36" s="17">
        <v>190871428.34999999</v>
      </c>
      <c r="G36" s="18">
        <f t="shared" si="5"/>
        <v>65759033.680000007</v>
      </c>
    </row>
    <row r="37" spans="1:8" x14ac:dyDescent="0.25">
      <c r="A37" s="16" t="s">
        <v>74</v>
      </c>
      <c r="B37" s="17">
        <v>98919328</v>
      </c>
      <c r="C37" s="17">
        <v>204748284.50999999</v>
      </c>
      <c r="D37" s="17">
        <f t="shared" si="4"/>
        <v>303667612.50999999</v>
      </c>
      <c r="E37" s="17">
        <v>263921116.18000001</v>
      </c>
      <c r="F37" s="17">
        <v>256639822.00999999</v>
      </c>
      <c r="G37" s="18">
        <f t="shared" si="5"/>
        <v>39746496.329999983</v>
      </c>
    </row>
    <row r="38" spans="1:8" x14ac:dyDescent="0.25">
      <c r="A38" s="13" t="s">
        <v>125</v>
      </c>
      <c r="B38" s="14">
        <v>18487198883</v>
      </c>
      <c r="C38" s="14">
        <v>4857958154.4399996</v>
      </c>
      <c r="D38" s="14">
        <f>SUM(D39:D47)</f>
        <v>23345157037.440002</v>
      </c>
      <c r="E38" s="14">
        <v>11926850918.77</v>
      </c>
      <c r="F38" s="14">
        <v>11075986989.43</v>
      </c>
      <c r="G38" s="15">
        <f>SUM(G39:G47)</f>
        <v>11418306118.669998</v>
      </c>
      <c r="H38" s="1"/>
    </row>
    <row r="39" spans="1:8" x14ac:dyDescent="0.25">
      <c r="A39" s="16" t="s">
        <v>126</v>
      </c>
      <c r="B39" s="17">
        <v>14073698205</v>
      </c>
      <c r="C39" s="17">
        <v>3961197110.8099999</v>
      </c>
      <c r="D39" s="17">
        <f>+B39+C39</f>
        <v>18034895315.810001</v>
      </c>
      <c r="E39" s="17">
        <v>9448626209.1100006</v>
      </c>
      <c r="F39" s="17">
        <v>8985294448.4200001</v>
      </c>
      <c r="G39" s="18">
        <f>+D39-E39</f>
        <v>8586269106.7000008</v>
      </c>
    </row>
    <row r="40" spans="1:8" x14ac:dyDescent="0.25">
      <c r="A40" s="16" t="s">
        <v>127</v>
      </c>
      <c r="B40" s="17">
        <v>3015000</v>
      </c>
      <c r="C40" s="17">
        <v>105400000</v>
      </c>
      <c r="D40" s="17">
        <f t="shared" ref="D40:D47" si="6">+B40+C40</f>
        <v>108415000</v>
      </c>
      <c r="E40" s="17">
        <v>107661250</v>
      </c>
      <c r="F40" s="17">
        <v>107660850</v>
      </c>
      <c r="G40" s="18">
        <f t="shared" ref="G40:G47" si="7">+D40-E40</f>
        <v>753750</v>
      </c>
    </row>
    <row r="41" spans="1:8" x14ac:dyDescent="0.25">
      <c r="A41" s="16" t="s">
        <v>128</v>
      </c>
      <c r="B41" s="17">
        <v>2085867565</v>
      </c>
      <c r="C41" s="17">
        <v>581002608.99000001</v>
      </c>
      <c r="D41" s="17">
        <f t="shared" si="6"/>
        <v>2666870173.9899998</v>
      </c>
      <c r="E41" s="17">
        <v>1373936533.1700001</v>
      </c>
      <c r="F41" s="17">
        <v>1086682519.8900001</v>
      </c>
      <c r="G41" s="18">
        <f t="shared" si="7"/>
        <v>1292933640.8199997</v>
      </c>
    </row>
    <row r="42" spans="1:8" x14ac:dyDescent="0.25">
      <c r="A42" s="16" t="s">
        <v>129</v>
      </c>
      <c r="B42" s="17">
        <v>670165612</v>
      </c>
      <c r="C42" s="17">
        <v>87763207.359999999</v>
      </c>
      <c r="D42" s="17">
        <f t="shared" si="6"/>
        <v>757928819.36000001</v>
      </c>
      <c r="E42" s="17">
        <v>449960553.54000002</v>
      </c>
      <c r="F42" s="17">
        <v>377686621.49000001</v>
      </c>
      <c r="G42" s="18">
        <f t="shared" si="7"/>
        <v>307968265.81999999</v>
      </c>
    </row>
    <row r="43" spans="1:8" x14ac:dyDescent="0.25">
      <c r="A43" s="16" t="s">
        <v>55</v>
      </c>
      <c r="B43" s="17">
        <v>1072888944</v>
      </c>
      <c r="C43" s="17">
        <v>102802217.28</v>
      </c>
      <c r="D43" s="17">
        <f t="shared" si="6"/>
        <v>1175691161.28</v>
      </c>
      <c r="E43" s="17">
        <v>468649662.66000003</v>
      </c>
      <c r="F43" s="17">
        <v>454112505.33999997</v>
      </c>
      <c r="G43" s="18">
        <f t="shared" si="7"/>
        <v>707041498.61999989</v>
      </c>
    </row>
    <row r="44" spans="1:8" x14ac:dyDescent="0.25">
      <c r="A44" s="16" t="s">
        <v>130</v>
      </c>
      <c r="B44" s="17">
        <v>2238719</v>
      </c>
      <c r="C44" s="17">
        <v>10200000</v>
      </c>
      <c r="D44" s="17">
        <f t="shared" si="6"/>
        <v>12438719</v>
      </c>
      <c r="E44" s="17">
        <v>10700000</v>
      </c>
      <c r="F44" s="17">
        <v>700000</v>
      </c>
      <c r="G44" s="18">
        <f t="shared" si="7"/>
        <v>1738719</v>
      </c>
    </row>
    <row r="45" spans="1:8" x14ac:dyDescent="0.25">
      <c r="A45" s="16" t="s">
        <v>131</v>
      </c>
      <c r="B45" s="17">
        <v>500010000</v>
      </c>
      <c r="C45" s="17">
        <v>0</v>
      </c>
      <c r="D45" s="17">
        <f t="shared" si="6"/>
        <v>500010000</v>
      </c>
      <c r="E45" s="17">
        <v>0</v>
      </c>
      <c r="F45" s="17">
        <v>0</v>
      </c>
      <c r="G45" s="18">
        <f t="shared" si="7"/>
        <v>500010000</v>
      </c>
    </row>
    <row r="46" spans="1:8" x14ac:dyDescent="0.25">
      <c r="A46" s="16" t="s">
        <v>132</v>
      </c>
      <c r="B46" s="17">
        <v>79314838</v>
      </c>
      <c r="C46" s="17">
        <v>9593010</v>
      </c>
      <c r="D46" s="17">
        <f t="shared" si="6"/>
        <v>88907848</v>
      </c>
      <c r="E46" s="17">
        <v>67316710.290000007</v>
      </c>
      <c r="F46" s="17">
        <v>63850044.289999999</v>
      </c>
      <c r="G46" s="18">
        <f t="shared" si="7"/>
        <v>21591137.709999993</v>
      </c>
    </row>
    <row r="47" spans="1:8" x14ac:dyDescent="0.25">
      <c r="A47" s="16" t="s">
        <v>133</v>
      </c>
      <c r="B47" s="17">
        <v>0</v>
      </c>
      <c r="C47" s="17">
        <v>0</v>
      </c>
      <c r="D47" s="17">
        <f t="shared" si="6"/>
        <v>0</v>
      </c>
      <c r="E47" s="17">
        <v>0</v>
      </c>
      <c r="F47" s="17">
        <v>0</v>
      </c>
      <c r="G47" s="18">
        <f t="shared" si="7"/>
        <v>0</v>
      </c>
    </row>
    <row r="48" spans="1:8" x14ac:dyDescent="0.25">
      <c r="A48" s="13" t="s">
        <v>134</v>
      </c>
      <c r="B48" s="14">
        <v>145058107</v>
      </c>
      <c r="C48" s="14">
        <v>133377174.36</v>
      </c>
      <c r="D48" s="14">
        <f>SUM(D49:D57)</f>
        <v>278435281.36000001</v>
      </c>
      <c r="E48" s="14">
        <v>151086664.47</v>
      </c>
      <c r="F48" s="14">
        <v>96888297.299999997</v>
      </c>
      <c r="G48" s="15">
        <f>SUM(G49:G57)</f>
        <v>127348616.88999999</v>
      </c>
      <c r="H48" s="1"/>
    </row>
    <row r="49" spans="1:8" x14ac:dyDescent="0.25">
      <c r="A49" s="16" t="s">
        <v>135</v>
      </c>
      <c r="B49" s="17">
        <v>55482540</v>
      </c>
      <c r="C49" s="17">
        <v>12704445.33</v>
      </c>
      <c r="D49" s="17">
        <f>+B49+C49</f>
        <v>68186985.329999998</v>
      </c>
      <c r="E49" s="17">
        <v>26312949.420000002</v>
      </c>
      <c r="F49" s="17">
        <v>16218276.52</v>
      </c>
      <c r="G49" s="18">
        <f>+D49-E49</f>
        <v>41874035.909999996</v>
      </c>
    </row>
    <row r="50" spans="1:8" x14ac:dyDescent="0.25">
      <c r="A50" s="16" t="s">
        <v>136</v>
      </c>
      <c r="B50" s="17">
        <v>39328644</v>
      </c>
      <c r="C50" s="17">
        <v>75285146.329999998</v>
      </c>
      <c r="D50" s="17">
        <f t="shared" ref="D50:D57" si="8">+B50+C50</f>
        <v>114613790.33</v>
      </c>
      <c r="E50" s="17">
        <v>41347790.850000001</v>
      </c>
      <c r="F50" s="17">
        <v>35710617.810000002</v>
      </c>
      <c r="G50" s="18">
        <f t="shared" ref="G50:G57" si="9">+D50-E50</f>
        <v>73265999.479999989</v>
      </c>
    </row>
    <row r="51" spans="1:8" x14ac:dyDescent="0.25">
      <c r="A51" s="16" t="s">
        <v>137</v>
      </c>
      <c r="B51" s="17">
        <v>0</v>
      </c>
      <c r="C51" s="17">
        <v>299280</v>
      </c>
      <c r="D51" s="17">
        <f t="shared" si="8"/>
        <v>299280</v>
      </c>
      <c r="E51" s="17">
        <v>299174.90000000002</v>
      </c>
      <c r="F51" s="17">
        <v>153333.44</v>
      </c>
      <c r="G51" s="18">
        <f t="shared" si="9"/>
        <v>105.09999999997672</v>
      </c>
    </row>
    <row r="52" spans="1:8" x14ac:dyDescent="0.25">
      <c r="A52" s="16" t="s">
        <v>138</v>
      </c>
      <c r="B52" s="17">
        <v>10580900</v>
      </c>
      <c r="C52" s="17">
        <v>3839071</v>
      </c>
      <c r="D52" s="17">
        <f t="shared" si="8"/>
        <v>14419971</v>
      </c>
      <c r="E52" s="17">
        <v>8200354</v>
      </c>
      <c r="F52" s="17">
        <v>8200354</v>
      </c>
      <c r="G52" s="18">
        <f t="shared" si="9"/>
        <v>6219617</v>
      </c>
    </row>
    <row r="53" spans="1:8" x14ac:dyDescent="0.25">
      <c r="A53" s="16" t="s">
        <v>139</v>
      </c>
      <c r="B53" s="17">
        <v>0</v>
      </c>
      <c r="C53" s="17">
        <v>2007199</v>
      </c>
      <c r="D53" s="17">
        <f t="shared" si="8"/>
        <v>2007199</v>
      </c>
      <c r="E53" s="17">
        <v>2007196.46</v>
      </c>
      <c r="F53" s="17">
        <v>1255778.46</v>
      </c>
      <c r="G53" s="18">
        <f t="shared" si="9"/>
        <v>2.5400000000372529</v>
      </c>
    </row>
    <row r="54" spans="1:8" x14ac:dyDescent="0.25">
      <c r="A54" s="16" t="s">
        <v>140</v>
      </c>
      <c r="B54" s="17">
        <v>45000</v>
      </c>
      <c r="C54" s="17">
        <v>8100546.7000000002</v>
      </c>
      <c r="D54" s="17">
        <f t="shared" si="8"/>
        <v>8145546.7000000002</v>
      </c>
      <c r="E54" s="17">
        <v>5013724.34</v>
      </c>
      <c r="F54" s="17">
        <v>2533229.2400000002</v>
      </c>
      <c r="G54" s="18">
        <f t="shared" si="9"/>
        <v>3131822.3600000003</v>
      </c>
    </row>
    <row r="55" spans="1:8" x14ac:dyDescent="0.25">
      <c r="A55" s="16" t="s">
        <v>141</v>
      </c>
      <c r="B55" s="17">
        <v>0</v>
      </c>
      <c r="C55" s="17">
        <v>591600</v>
      </c>
      <c r="D55" s="17">
        <f t="shared" si="8"/>
        <v>591600</v>
      </c>
      <c r="E55" s="17">
        <v>591600</v>
      </c>
      <c r="F55" s="17">
        <v>591600</v>
      </c>
      <c r="G55" s="18">
        <f t="shared" si="9"/>
        <v>0</v>
      </c>
    </row>
    <row r="56" spans="1:8" x14ac:dyDescent="0.25">
      <c r="A56" s="16" t="s">
        <v>142</v>
      </c>
      <c r="B56" s="17">
        <v>36000000</v>
      </c>
      <c r="C56" s="17">
        <v>3700000</v>
      </c>
      <c r="D56" s="17">
        <f t="shared" si="8"/>
        <v>39700000</v>
      </c>
      <c r="E56" s="17">
        <v>39700000</v>
      </c>
      <c r="F56" s="17">
        <v>30700000</v>
      </c>
      <c r="G56" s="18">
        <f t="shared" si="9"/>
        <v>0</v>
      </c>
    </row>
    <row r="57" spans="1:8" x14ac:dyDescent="0.25">
      <c r="A57" s="16" t="s">
        <v>143</v>
      </c>
      <c r="B57" s="17">
        <v>3621023</v>
      </c>
      <c r="C57" s="17">
        <v>26849886</v>
      </c>
      <c r="D57" s="17">
        <f t="shared" si="8"/>
        <v>30470909</v>
      </c>
      <c r="E57" s="17">
        <v>27613874.5</v>
      </c>
      <c r="F57" s="17">
        <v>1525107.83</v>
      </c>
      <c r="G57" s="18">
        <f t="shared" si="9"/>
        <v>2857034.5</v>
      </c>
    </row>
    <row r="58" spans="1:8" x14ac:dyDescent="0.25">
      <c r="A58" s="13" t="s">
        <v>144</v>
      </c>
      <c r="B58" s="14">
        <v>1725276737</v>
      </c>
      <c r="C58" s="14">
        <v>-872753608.03999996</v>
      </c>
      <c r="D58" s="14">
        <f>SUM(D59:D61)</f>
        <v>852523128.96000004</v>
      </c>
      <c r="E58" s="14">
        <v>76305785.430000007</v>
      </c>
      <c r="F58" s="14">
        <v>42031417.259999998</v>
      </c>
      <c r="G58" s="15">
        <f>SUM(G59:G61)</f>
        <v>776217343.52999997</v>
      </c>
      <c r="H58" s="1"/>
    </row>
    <row r="59" spans="1:8" x14ac:dyDescent="0.25">
      <c r="A59" s="16" t="s">
        <v>145</v>
      </c>
      <c r="B59" s="17">
        <v>1168000000</v>
      </c>
      <c r="C59" s="17">
        <v>-802927272.91999996</v>
      </c>
      <c r="D59" s="17">
        <f>+B59+C59</f>
        <v>365072727.08000004</v>
      </c>
      <c r="E59" s="17">
        <v>5902495.1200000001</v>
      </c>
      <c r="F59" s="17">
        <v>5902495.1200000001</v>
      </c>
      <c r="G59" s="18">
        <f>+D59-E59</f>
        <v>359170231.96000004</v>
      </c>
    </row>
    <row r="60" spans="1:8" x14ac:dyDescent="0.25">
      <c r="A60" s="16" t="s">
        <v>146</v>
      </c>
      <c r="B60" s="17">
        <v>557276737</v>
      </c>
      <c r="C60" s="17">
        <v>-69826335.120000005</v>
      </c>
      <c r="D60" s="17">
        <f t="shared" ref="D60:D61" si="10">+B60+C60</f>
        <v>487450401.88</v>
      </c>
      <c r="E60" s="17">
        <v>70403290.310000002</v>
      </c>
      <c r="F60" s="17">
        <v>36128922.140000001</v>
      </c>
      <c r="G60" s="18">
        <f t="shared" ref="G60:G61" si="11">+D60-E60</f>
        <v>417047111.56999999</v>
      </c>
    </row>
    <row r="61" spans="1:8" x14ac:dyDescent="0.25">
      <c r="A61" s="16" t="s">
        <v>147</v>
      </c>
      <c r="B61" s="17">
        <v>0</v>
      </c>
      <c r="C61" s="17">
        <v>0</v>
      </c>
      <c r="D61" s="17">
        <f t="shared" si="10"/>
        <v>0</v>
      </c>
      <c r="E61" s="17">
        <v>0</v>
      </c>
      <c r="F61" s="17">
        <v>0</v>
      </c>
      <c r="G61" s="18">
        <f t="shared" si="11"/>
        <v>0</v>
      </c>
    </row>
    <row r="62" spans="1:8" x14ac:dyDescent="0.25">
      <c r="A62" s="13" t="s">
        <v>148</v>
      </c>
      <c r="B62" s="14">
        <v>37485792</v>
      </c>
      <c r="C62" s="14">
        <v>175466731</v>
      </c>
      <c r="D62" s="14">
        <f>SUM(D63:D69)</f>
        <v>212952523</v>
      </c>
      <c r="E62" s="14">
        <v>39196510</v>
      </c>
      <c r="F62" s="14">
        <v>11996510</v>
      </c>
      <c r="G62" s="15">
        <f>SUM(G63:G69)</f>
        <v>173756013</v>
      </c>
      <c r="H62" s="1"/>
    </row>
    <row r="63" spans="1:8" x14ac:dyDescent="0.25">
      <c r="A63" s="16" t="s">
        <v>149</v>
      </c>
      <c r="B63" s="17">
        <v>10950000</v>
      </c>
      <c r="C63" s="17">
        <v>4000000</v>
      </c>
      <c r="D63" s="17">
        <f>+B63+C63</f>
        <v>14950000</v>
      </c>
      <c r="E63" s="17">
        <v>14946510</v>
      </c>
      <c r="F63" s="17">
        <v>11996510</v>
      </c>
      <c r="G63" s="18">
        <f>+D63-E63</f>
        <v>3490</v>
      </c>
    </row>
    <row r="64" spans="1:8" x14ac:dyDescent="0.25">
      <c r="A64" s="16" t="s">
        <v>150</v>
      </c>
      <c r="B64" s="17">
        <v>0</v>
      </c>
      <c r="C64" s="17">
        <v>0</v>
      </c>
      <c r="D64" s="17">
        <f t="shared" ref="D64:D69" si="12">+B64+C64</f>
        <v>0</v>
      </c>
      <c r="E64" s="17">
        <v>0</v>
      </c>
      <c r="F64" s="17">
        <v>0</v>
      </c>
      <c r="G64" s="18">
        <f t="shared" ref="G64:G69" si="13">+D64-E64</f>
        <v>0</v>
      </c>
    </row>
    <row r="65" spans="1:8" x14ac:dyDescent="0.25">
      <c r="A65" s="16" t="s">
        <v>151</v>
      </c>
      <c r="B65" s="17">
        <v>0</v>
      </c>
      <c r="C65" s="17">
        <v>0</v>
      </c>
      <c r="D65" s="17">
        <f t="shared" si="12"/>
        <v>0</v>
      </c>
      <c r="E65" s="17">
        <v>0</v>
      </c>
      <c r="F65" s="17">
        <v>0</v>
      </c>
      <c r="G65" s="18">
        <f t="shared" si="13"/>
        <v>0</v>
      </c>
    </row>
    <row r="66" spans="1:8" x14ac:dyDescent="0.25">
      <c r="A66" s="16" t="s">
        <v>152</v>
      </c>
      <c r="B66" s="17">
        <v>0</v>
      </c>
      <c r="C66" s="17">
        <v>0</v>
      </c>
      <c r="D66" s="17">
        <f t="shared" si="12"/>
        <v>0</v>
      </c>
      <c r="E66" s="17">
        <v>0</v>
      </c>
      <c r="F66" s="17">
        <v>0</v>
      </c>
      <c r="G66" s="18">
        <f t="shared" si="13"/>
        <v>0</v>
      </c>
    </row>
    <row r="67" spans="1:8" x14ac:dyDescent="0.25">
      <c r="A67" s="16" t="s">
        <v>153</v>
      </c>
      <c r="B67" s="17">
        <v>0</v>
      </c>
      <c r="C67" s="17">
        <v>0</v>
      </c>
      <c r="D67" s="17">
        <f t="shared" si="12"/>
        <v>0</v>
      </c>
      <c r="E67" s="17">
        <v>0</v>
      </c>
      <c r="F67" s="17">
        <v>0</v>
      </c>
      <c r="G67" s="18">
        <f t="shared" si="13"/>
        <v>0</v>
      </c>
    </row>
    <row r="68" spans="1:8" x14ac:dyDescent="0.25">
      <c r="A68" s="16" t="s">
        <v>154</v>
      </c>
      <c r="B68" s="17">
        <v>0</v>
      </c>
      <c r="C68" s="17">
        <v>0</v>
      </c>
      <c r="D68" s="17">
        <f t="shared" si="12"/>
        <v>0</v>
      </c>
      <c r="E68" s="17">
        <v>0</v>
      </c>
      <c r="F68" s="17">
        <v>0</v>
      </c>
      <c r="G68" s="18">
        <f t="shared" si="13"/>
        <v>0</v>
      </c>
    </row>
    <row r="69" spans="1:8" x14ac:dyDescent="0.25">
      <c r="A69" s="16" t="s">
        <v>155</v>
      </c>
      <c r="B69" s="17">
        <v>26535792</v>
      </c>
      <c r="C69" s="17">
        <v>171466731</v>
      </c>
      <c r="D69" s="17">
        <f t="shared" si="12"/>
        <v>198002523</v>
      </c>
      <c r="E69" s="17">
        <v>24250000</v>
      </c>
      <c r="F69" s="17">
        <v>0</v>
      </c>
      <c r="G69" s="18">
        <f t="shared" si="13"/>
        <v>173752523</v>
      </c>
    </row>
    <row r="70" spans="1:8" x14ac:dyDescent="0.25">
      <c r="A70" s="13" t="s">
        <v>156</v>
      </c>
      <c r="B70" s="14">
        <v>5413278450</v>
      </c>
      <c r="C70" s="14">
        <v>417126470.01999998</v>
      </c>
      <c r="D70" s="14">
        <f>SUM(D71:D73)</f>
        <v>5830404920.0200005</v>
      </c>
      <c r="E70" s="14">
        <v>4683827999.8800001</v>
      </c>
      <c r="F70" s="14">
        <v>4683827999.8800001</v>
      </c>
      <c r="G70" s="15">
        <f>SUM(G71:G73)</f>
        <v>1146576920.1399996</v>
      </c>
      <c r="H70" s="1"/>
    </row>
    <row r="71" spans="1:8" x14ac:dyDescent="0.25">
      <c r="A71" s="16" t="s">
        <v>157</v>
      </c>
      <c r="B71" s="17">
        <v>2687620624</v>
      </c>
      <c r="C71" s="17">
        <v>395361471.48000002</v>
      </c>
      <c r="D71" s="17">
        <f>+B71+C71</f>
        <v>3082982095.48</v>
      </c>
      <c r="E71" s="17">
        <v>2414137547.3400002</v>
      </c>
      <c r="F71" s="17">
        <v>2414137547.3400002</v>
      </c>
      <c r="G71" s="18">
        <f>+D71-E71</f>
        <v>668844548.13999987</v>
      </c>
    </row>
    <row r="72" spans="1:8" x14ac:dyDescent="0.25">
      <c r="A72" s="16" t="s">
        <v>158</v>
      </c>
      <c r="B72" s="17">
        <v>2540437826</v>
      </c>
      <c r="C72" s="17">
        <v>13144427.199999999</v>
      </c>
      <c r="D72" s="17">
        <f t="shared" ref="D72:D73" si="14">+B72+C72</f>
        <v>2553582253.1999998</v>
      </c>
      <c r="E72" s="17">
        <v>2120785155.2</v>
      </c>
      <c r="F72" s="17">
        <v>2120785155.2</v>
      </c>
      <c r="G72" s="18">
        <f t="shared" ref="G72:G73" si="15">+D72-E72</f>
        <v>432797097.99999976</v>
      </c>
    </row>
    <row r="73" spans="1:8" x14ac:dyDescent="0.25">
      <c r="A73" s="16" t="s">
        <v>159</v>
      </c>
      <c r="B73" s="17">
        <v>185220000</v>
      </c>
      <c r="C73" s="17">
        <v>8620571.3399999999</v>
      </c>
      <c r="D73" s="17">
        <f t="shared" si="14"/>
        <v>193840571.34</v>
      </c>
      <c r="E73" s="17">
        <v>148905297.34</v>
      </c>
      <c r="F73" s="17">
        <v>148905297.34</v>
      </c>
      <c r="G73" s="18">
        <f t="shared" si="15"/>
        <v>44935274</v>
      </c>
    </row>
    <row r="74" spans="1:8" x14ac:dyDescent="0.25">
      <c r="A74" s="13" t="s">
        <v>160</v>
      </c>
      <c r="B74" s="14">
        <v>353149459</v>
      </c>
      <c r="C74" s="14">
        <v>143371554.91</v>
      </c>
      <c r="D74" s="14">
        <f>SUM(D75:D81)</f>
        <v>496521013.91000003</v>
      </c>
      <c r="E74" s="14">
        <v>381196822.52999997</v>
      </c>
      <c r="F74" s="14">
        <v>381196822.52999997</v>
      </c>
      <c r="G74" s="15">
        <f>SUM(G75:G81)</f>
        <v>115324191.38000004</v>
      </c>
      <c r="H74" s="1"/>
    </row>
    <row r="75" spans="1:8" x14ac:dyDescent="0.25">
      <c r="A75" s="16" t="s">
        <v>161</v>
      </c>
      <c r="B75" s="17">
        <v>75804534</v>
      </c>
      <c r="C75" s="17">
        <v>127888537</v>
      </c>
      <c r="D75" s="17">
        <f>+B75+C75</f>
        <v>203693071</v>
      </c>
      <c r="E75" s="17">
        <v>179853336.53999999</v>
      </c>
      <c r="F75" s="17">
        <v>179853336.53999999</v>
      </c>
      <c r="G75" s="18">
        <f>+D75-E75</f>
        <v>23839734.460000008</v>
      </c>
    </row>
    <row r="76" spans="1:8" x14ac:dyDescent="0.25">
      <c r="A76" s="16" t="s">
        <v>162</v>
      </c>
      <c r="B76" s="17">
        <v>265164556</v>
      </c>
      <c r="C76" s="17">
        <v>14285070.91</v>
      </c>
      <c r="D76" s="17">
        <f t="shared" ref="D76:D81" si="16">+B76+C76</f>
        <v>279449626.91000003</v>
      </c>
      <c r="E76" s="17">
        <v>193995981.16</v>
      </c>
      <c r="F76" s="17">
        <v>193995981.16</v>
      </c>
      <c r="G76" s="18">
        <f t="shared" ref="G76:G81" si="17">+D76-E76</f>
        <v>85453645.75000003</v>
      </c>
    </row>
    <row r="77" spans="1:8" x14ac:dyDescent="0.25">
      <c r="A77" s="16" t="s">
        <v>163</v>
      </c>
      <c r="B77" s="17">
        <v>0</v>
      </c>
      <c r="C77" s="17">
        <v>0</v>
      </c>
      <c r="D77" s="17">
        <f t="shared" si="16"/>
        <v>0</v>
      </c>
      <c r="E77" s="17">
        <v>0</v>
      </c>
      <c r="F77" s="17">
        <v>0</v>
      </c>
      <c r="G77" s="18">
        <f t="shared" si="17"/>
        <v>0</v>
      </c>
    </row>
    <row r="78" spans="1:8" x14ac:dyDescent="0.25">
      <c r="A78" s="16" t="s">
        <v>164</v>
      </c>
      <c r="B78" s="17">
        <v>0</v>
      </c>
      <c r="C78" s="17">
        <v>0</v>
      </c>
      <c r="D78" s="17">
        <f t="shared" si="16"/>
        <v>0</v>
      </c>
      <c r="E78" s="17">
        <v>0</v>
      </c>
      <c r="F78" s="17">
        <v>0</v>
      </c>
      <c r="G78" s="18">
        <f t="shared" si="17"/>
        <v>0</v>
      </c>
    </row>
    <row r="79" spans="1:8" x14ac:dyDescent="0.25">
      <c r="A79" s="16" t="s">
        <v>165</v>
      </c>
      <c r="B79" s="17">
        <v>12180369</v>
      </c>
      <c r="C79" s="17">
        <v>1197947</v>
      </c>
      <c r="D79" s="17">
        <f t="shared" si="16"/>
        <v>13378316</v>
      </c>
      <c r="E79" s="17">
        <v>7347504.8300000001</v>
      </c>
      <c r="F79" s="17">
        <v>7347504.8300000001</v>
      </c>
      <c r="G79" s="18">
        <f t="shared" si="17"/>
        <v>6030811.1699999999</v>
      </c>
    </row>
    <row r="80" spans="1:8" x14ac:dyDescent="0.25">
      <c r="A80" s="16" t="s">
        <v>166</v>
      </c>
      <c r="B80" s="17">
        <v>0</v>
      </c>
      <c r="C80" s="17">
        <v>0</v>
      </c>
      <c r="D80" s="17">
        <f t="shared" si="16"/>
        <v>0</v>
      </c>
      <c r="E80" s="17">
        <v>0</v>
      </c>
      <c r="F80" s="17">
        <v>0</v>
      </c>
      <c r="G80" s="18">
        <f t="shared" si="17"/>
        <v>0</v>
      </c>
    </row>
    <row r="81" spans="1:8" x14ac:dyDescent="0.25">
      <c r="A81" s="16" t="s">
        <v>167</v>
      </c>
      <c r="B81" s="17">
        <v>0</v>
      </c>
      <c r="C81" s="17">
        <v>0</v>
      </c>
      <c r="D81" s="17">
        <f t="shared" si="16"/>
        <v>0</v>
      </c>
      <c r="E81" s="17">
        <v>0</v>
      </c>
      <c r="F81" s="17">
        <v>0</v>
      </c>
      <c r="G81" s="18">
        <f t="shared" si="17"/>
        <v>0</v>
      </c>
    </row>
    <row r="82" spans="1:8" x14ac:dyDescent="0.25">
      <c r="A82" s="13" t="s">
        <v>64</v>
      </c>
      <c r="B82" s="14">
        <v>39922727687</v>
      </c>
      <c r="C82" s="14">
        <v>7341368266.5299997</v>
      </c>
      <c r="D82" s="14">
        <f>+D10+D18+D28+D38+D48+D58+D62+D70+D74</f>
        <v>47264095953.529999</v>
      </c>
      <c r="E82" s="14">
        <v>27278576214.119999</v>
      </c>
      <c r="F82" s="14">
        <v>25711611371.459999</v>
      </c>
      <c r="G82" s="15">
        <f>+G10+G18+G28+G38+G48+G58+G62+G70+G74</f>
        <v>19985519739.41</v>
      </c>
      <c r="H82" s="1"/>
    </row>
    <row r="83" spans="1:8" x14ac:dyDescent="0.25">
      <c r="A83" s="19"/>
      <c r="B83" s="20"/>
      <c r="C83" s="20"/>
      <c r="D83" s="20"/>
      <c r="E83" s="20"/>
      <c r="F83" s="20"/>
      <c r="G83" s="21"/>
    </row>
    <row r="84" spans="1:8" x14ac:dyDescent="0.25">
      <c r="A84" s="7"/>
      <c r="B84" s="7"/>
      <c r="C84" s="7"/>
      <c r="D84" s="7"/>
      <c r="E84" s="7"/>
      <c r="F84" s="7"/>
      <c r="G84" s="7"/>
    </row>
    <row r="85" spans="1:8" x14ac:dyDescent="0.25">
      <c r="A85" t="s">
        <v>26</v>
      </c>
    </row>
  </sheetData>
  <mergeCells count="6">
    <mergeCell ref="A1:G1"/>
    <mergeCell ref="A3:G3"/>
    <mergeCell ref="A4:G4"/>
    <mergeCell ref="A5:G5"/>
    <mergeCell ref="A6:G6"/>
    <mergeCell ref="A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activeCell="G42" sqref="G42"/>
    </sheetView>
  </sheetViews>
  <sheetFormatPr baseColWidth="10" defaultRowHeight="15" x14ac:dyDescent="0.25"/>
  <cols>
    <col min="1" max="1" width="64.7109375" customWidth="1"/>
    <col min="2" max="2" width="18.140625" customWidth="1"/>
    <col min="3" max="3" width="15.7109375" customWidth="1"/>
    <col min="4" max="7" width="16.85546875" bestFit="1" customWidth="1"/>
  </cols>
  <sheetData>
    <row r="1" spans="1:8" x14ac:dyDescent="0.25">
      <c r="A1" s="39" t="s">
        <v>0</v>
      </c>
      <c r="B1" s="39"/>
      <c r="C1" s="39"/>
      <c r="D1" s="39"/>
      <c r="E1" s="39"/>
      <c r="F1" s="39"/>
      <c r="G1" s="39"/>
    </row>
    <row r="2" spans="1:8" x14ac:dyDescent="0.25">
      <c r="A2" s="39" t="s">
        <v>208</v>
      </c>
      <c r="B2" s="39"/>
      <c r="C2" s="39"/>
      <c r="D2" s="39"/>
      <c r="E2" s="39"/>
      <c r="F2" s="39"/>
      <c r="G2" s="39"/>
    </row>
    <row r="3" spans="1:8" x14ac:dyDescent="0.25">
      <c r="A3" s="38" t="s">
        <v>1</v>
      </c>
      <c r="B3" s="38"/>
      <c r="C3" s="38"/>
      <c r="D3" s="38"/>
      <c r="E3" s="38"/>
      <c r="F3" s="38"/>
      <c r="G3" s="38"/>
    </row>
    <row r="4" spans="1:8" x14ac:dyDescent="0.25">
      <c r="A4" s="38" t="s">
        <v>65</v>
      </c>
      <c r="B4" s="38"/>
      <c r="C4" s="38"/>
      <c r="D4" s="38"/>
      <c r="E4" s="38"/>
      <c r="F4" s="38"/>
      <c r="G4" s="38"/>
    </row>
    <row r="5" spans="1:8" x14ac:dyDescent="0.25">
      <c r="A5" s="38" t="s">
        <v>3</v>
      </c>
      <c r="B5" s="38"/>
      <c r="C5" s="38"/>
      <c r="D5" s="38"/>
      <c r="E5" s="38"/>
      <c r="F5" s="38"/>
      <c r="G5" s="38"/>
    </row>
    <row r="6" spans="1:8" x14ac:dyDescent="0.25">
      <c r="A6" s="38" t="s">
        <v>4</v>
      </c>
      <c r="B6" s="38"/>
      <c r="C6" s="38"/>
      <c r="D6" s="38"/>
      <c r="E6" s="38"/>
      <c r="F6" s="38"/>
      <c r="G6" s="38"/>
    </row>
    <row r="7" spans="1:8" x14ac:dyDescent="0.25">
      <c r="A7" s="3"/>
      <c r="B7" s="3"/>
      <c r="C7" s="3"/>
      <c r="D7" s="3"/>
      <c r="E7" s="3"/>
      <c r="F7" s="3"/>
      <c r="G7" s="3"/>
    </row>
    <row r="8" spans="1:8" ht="25.5" x14ac:dyDescent="0.25">
      <c r="A8" s="8" t="s">
        <v>9</v>
      </c>
      <c r="B8" s="5" t="s">
        <v>28</v>
      </c>
      <c r="C8" s="5" t="s">
        <v>29</v>
      </c>
      <c r="D8" s="5" t="s">
        <v>30</v>
      </c>
      <c r="E8" s="5" t="s">
        <v>7</v>
      </c>
      <c r="F8" s="5" t="s">
        <v>31</v>
      </c>
      <c r="G8" s="9" t="s">
        <v>32</v>
      </c>
    </row>
    <row r="9" spans="1:8" x14ac:dyDescent="0.25">
      <c r="A9" s="10"/>
      <c r="B9" s="11">
        <v>1</v>
      </c>
      <c r="C9" s="11">
        <v>2</v>
      </c>
      <c r="D9" s="11" t="s">
        <v>33</v>
      </c>
      <c r="E9" s="11">
        <v>4</v>
      </c>
      <c r="F9" s="11">
        <v>5</v>
      </c>
      <c r="G9" s="12" t="s">
        <v>34</v>
      </c>
    </row>
    <row r="10" spans="1:8" x14ac:dyDescent="0.25">
      <c r="A10" s="13" t="s">
        <v>66</v>
      </c>
      <c r="B10" s="14">
        <v>6296928548</v>
      </c>
      <c r="C10" s="14">
        <v>794302798.16999996</v>
      </c>
      <c r="D10" s="14">
        <f>SUM(D11:D18)</f>
        <v>7091231346.1700001</v>
      </c>
      <c r="E10" s="14">
        <v>5066441049.5200005</v>
      </c>
      <c r="F10" s="14">
        <v>4579968201.0699997</v>
      </c>
      <c r="G10" s="15">
        <f>SUM(G11:G18)</f>
        <v>2024790296.6500001</v>
      </c>
      <c r="H10" s="1"/>
    </row>
    <row r="11" spans="1:8" x14ac:dyDescent="0.25">
      <c r="A11" s="16" t="s">
        <v>67</v>
      </c>
      <c r="B11" s="17">
        <v>171046891</v>
      </c>
      <c r="C11" s="17">
        <v>0</v>
      </c>
      <c r="D11" s="17">
        <f>+B11+C11</f>
        <v>171046891</v>
      </c>
      <c r="E11" s="17">
        <v>121628707</v>
      </c>
      <c r="F11" s="17">
        <v>121628707</v>
      </c>
      <c r="G11" s="18">
        <f>+D11-E11</f>
        <v>49418184</v>
      </c>
    </row>
    <row r="12" spans="1:8" x14ac:dyDescent="0.25">
      <c r="A12" s="16" t="s">
        <v>68</v>
      </c>
      <c r="B12" s="17">
        <v>1252979817</v>
      </c>
      <c r="C12" s="17">
        <v>55022037.469999999</v>
      </c>
      <c r="D12" s="17">
        <f t="shared" ref="D12:D18" si="0">+B12+C12</f>
        <v>1308001854.47</v>
      </c>
      <c r="E12" s="17">
        <v>923367664.73000002</v>
      </c>
      <c r="F12" s="17">
        <v>867360719.16999996</v>
      </c>
      <c r="G12" s="18">
        <f t="shared" ref="G12:G18" si="1">+D12-E12</f>
        <v>384634189.74000001</v>
      </c>
    </row>
    <row r="13" spans="1:8" x14ac:dyDescent="0.25">
      <c r="A13" s="16" t="s">
        <v>69</v>
      </c>
      <c r="B13" s="17">
        <v>700999484</v>
      </c>
      <c r="C13" s="17">
        <v>74784379.200000003</v>
      </c>
      <c r="D13" s="17">
        <f t="shared" si="0"/>
        <v>775783863.20000005</v>
      </c>
      <c r="E13" s="17">
        <v>507727218.56</v>
      </c>
      <c r="F13" s="17">
        <v>473088264.68000001</v>
      </c>
      <c r="G13" s="18">
        <f t="shared" si="1"/>
        <v>268056644.64000005</v>
      </c>
    </row>
    <row r="14" spans="1:8" x14ac:dyDescent="0.25">
      <c r="A14" s="16" t="s">
        <v>70</v>
      </c>
      <c r="B14" s="17">
        <v>0</v>
      </c>
      <c r="C14" s="17">
        <v>0</v>
      </c>
      <c r="D14" s="17">
        <f t="shared" si="0"/>
        <v>0</v>
      </c>
      <c r="E14" s="17">
        <v>0</v>
      </c>
      <c r="F14" s="17">
        <v>0</v>
      </c>
      <c r="G14" s="18">
        <f t="shared" si="1"/>
        <v>0</v>
      </c>
    </row>
    <row r="15" spans="1:8" x14ac:dyDescent="0.25">
      <c r="A15" s="16" t="s">
        <v>71</v>
      </c>
      <c r="B15" s="17">
        <v>903034886</v>
      </c>
      <c r="C15" s="17">
        <v>165925085.13</v>
      </c>
      <c r="D15" s="17">
        <f t="shared" si="0"/>
        <v>1068959971.13</v>
      </c>
      <c r="E15" s="17">
        <v>793507206.20000005</v>
      </c>
      <c r="F15" s="17">
        <v>636140130.75999999</v>
      </c>
      <c r="G15" s="18">
        <f t="shared" si="1"/>
        <v>275452764.92999995</v>
      </c>
    </row>
    <row r="16" spans="1:8" x14ac:dyDescent="0.25">
      <c r="A16" s="16" t="s">
        <v>72</v>
      </c>
      <c r="B16" s="17">
        <v>0</v>
      </c>
      <c r="C16" s="17">
        <v>0</v>
      </c>
      <c r="D16" s="17">
        <f t="shared" si="0"/>
        <v>0</v>
      </c>
      <c r="E16" s="17">
        <v>0</v>
      </c>
      <c r="F16" s="17">
        <v>0</v>
      </c>
      <c r="G16" s="18">
        <f t="shared" si="1"/>
        <v>0</v>
      </c>
    </row>
    <row r="17" spans="1:8" x14ac:dyDescent="0.25">
      <c r="A17" s="16" t="s">
        <v>73</v>
      </c>
      <c r="B17" s="17">
        <v>2852348169</v>
      </c>
      <c r="C17" s="17">
        <v>401418260.38</v>
      </c>
      <c r="D17" s="17">
        <f t="shared" si="0"/>
        <v>3253766429.3800001</v>
      </c>
      <c r="E17" s="17">
        <v>2424700482.5</v>
      </c>
      <c r="F17" s="17">
        <v>2225193551.77</v>
      </c>
      <c r="G17" s="18">
        <f t="shared" si="1"/>
        <v>829065946.88000011</v>
      </c>
    </row>
    <row r="18" spans="1:8" x14ac:dyDescent="0.25">
      <c r="A18" s="16" t="s">
        <v>74</v>
      </c>
      <c r="B18" s="17">
        <v>416519301</v>
      </c>
      <c r="C18" s="17">
        <v>97153035.989999995</v>
      </c>
      <c r="D18" s="17">
        <f t="shared" si="0"/>
        <v>513672336.99000001</v>
      </c>
      <c r="E18" s="17">
        <v>295509770.52999997</v>
      </c>
      <c r="F18" s="17">
        <v>256556827.69</v>
      </c>
      <c r="G18" s="18">
        <f t="shared" si="1"/>
        <v>218162566.46000004</v>
      </c>
    </row>
    <row r="19" spans="1:8" x14ac:dyDescent="0.25">
      <c r="A19" s="13" t="s">
        <v>75</v>
      </c>
      <c r="B19" s="14">
        <v>24839022883</v>
      </c>
      <c r="C19" s="14">
        <v>4938552045.21</v>
      </c>
      <c r="D19" s="14">
        <f>SUM(D20:D26)</f>
        <v>29777574928.209999</v>
      </c>
      <c r="E19" s="14">
        <v>15101372767.92</v>
      </c>
      <c r="F19" s="14">
        <v>14419990821.33</v>
      </c>
      <c r="G19" s="15">
        <f>SUM(G20:G26)</f>
        <v>14676202160.290001</v>
      </c>
      <c r="H19" s="1"/>
    </row>
    <row r="20" spans="1:8" x14ac:dyDescent="0.25">
      <c r="A20" s="16" t="s">
        <v>76</v>
      </c>
      <c r="B20" s="17">
        <v>433606209</v>
      </c>
      <c r="C20" s="17">
        <v>-20328656.09</v>
      </c>
      <c r="D20" s="17">
        <f>+B20+C20</f>
        <v>413277552.91000003</v>
      </c>
      <c r="E20" s="17">
        <v>39483429.68</v>
      </c>
      <c r="F20" s="17">
        <v>32564183.449999999</v>
      </c>
      <c r="G20" s="18">
        <f>+D20-E20</f>
        <v>373794123.23000002</v>
      </c>
    </row>
    <row r="21" spans="1:8" x14ac:dyDescent="0.25">
      <c r="A21" s="16" t="s">
        <v>77</v>
      </c>
      <c r="B21" s="17">
        <v>1504399695</v>
      </c>
      <c r="C21" s="17">
        <v>600957232.16999996</v>
      </c>
      <c r="D21" s="17">
        <f t="shared" ref="D21:D26" si="2">+B21+C21</f>
        <v>2105356927.1700001</v>
      </c>
      <c r="E21" s="17">
        <v>592460415.63</v>
      </c>
      <c r="F21" s="17">
        <v>549757910.58000004</v>
      </c>
      <c r="G21" s="18">
        <f t="shared" ref="G21:G26" si="3">+D21-E21</f>
        <v>1512896511.54</v>
      </c>
    </row>
    <row r="22" spans="1:8" x14ac:dyDescent="0.25">
      <c r="A22" s="16" t="s">
        <v>78</v>
      </c>
      <c r="B22" s="17">
        <v>4891150485</v>
      </c>
      <c r="C22" s="17">
        <v>1677388959.6600001</v>
      </c>
      <c r="D22" s="17">
        <f t="shared" si="2"/>
        <v>6568539444.6599998</v>
      </c>
      <c r="E22" s="17">
        <v>3442858527.9299998</v>
      </c>
      <c r="F22" s="17">
        <v>3238283365.4499998</v>
      </c>
      <c r="G22" s="18">
        <f t="shared" si="3"/>
        <v>3125680916.73</v>
      </c>
    </row>
    <row r="23" spans="1:8" x14ac:dyDescent="0.25">
      <c r="A23" s="16" t="s">
        <v>79</v>
      </c>
      <c r="B23" s="17">
        <v>947425381</v>
      </c>
      <c r="C23" s="17">
        <v>138033565.00999999</v>
      </c>
      <c r="D23" s="17">
        <f t="shared" si="2"/>
        <v>1085458946.01</v>
      </c>
      <c r="E23" s="17">
        <v>643135547.36000001</v>
      </c>
      <c r="F23" s="17">
        <v>615095885.01999998</v>
      </c>
      <c r="G23" s="18">
        <f t="shared" si="3"/>
        <v>442323398.64999998</v>
      </c>
    </row>
    <row r="24" spans="1:8" x14ac:dyDescent="0.25">
      <c r="A24" s="16" t="s">
        <v>80</v>
      </c>
      <c r="B24" s="17">
        <v>13646359302</v>
      </c>
      <c r="C24" s="17">
        <v>2347636150.27</v>
      </c>
      <c r="D24" s="17">
        <f t="shared" si="2"/>
        <v>15993995452.27</v>
      </c>
      <c r="E24" s="17">
        <v>9064255537.4799995</v>
      </c>
      <c r="F24" s="17">
        <v>8753594016.4799995</v>
      </c>
      <c r="G24" s="18">
        <f t="shared" si="3"/>
        <v>6929739914.7900009</v>
      </c>
    </row>
    <row r="25" spans="1:8" x14ac:dyDescent="0.25">
      <c r="A25" s="16" t="s">
        <v>81</v>
      </c>
      <c r="B25" s="17">
        <v>3382885322</v>
      </c>
      <c r="C25" s="17">
        <v>194237175.44</v>
      </c>
      <c r="D25" s="17">
        <f t="shared" si="2"/>
        <v>3577122497.4400001</v>
      </c>
      <c r="E25" s="17">
        <v>1301854769.0799999</v>
      </c>
      <c r="F25" s="17">
        <v>1213619586.1800001</v>
      </c>
      <c r="G25" s="18">
        <f t="shared" si="3"/>
        <v>2275267728.3600001</v>
      </c>
    </row>
    <row r="26" spans="1:8" x14ac:dyDescent="0.25">
      <c r="A26" s="16" t="s">
        <v>82</v>
      </c>
      <c r="B26" s="17">
        <v>33196489</v>
      </c>
      <c r="C26" s="17">
        <v>627618.75</v>
      </c>
      <c r="D26" s="17">
        <f t="shared" si="2"/>
        <v>33824107.75</v>
      </c>
      <c r="E26" s="17">
        <v>17324540.760000002</v>
      </c>
      <c r="F26" s="17">
        <v>17075874.170000002</v>
      </c>
      <c r="G26" s="18">
        <f t="shared" si="3"/>
        <v>16499566.989999998</v>
      </c>
    </row>
    <row r="27" spans="1:8" x14ac:dyDescent="0.25">
      <c r="A27" s="13" t="s">
        <v>83</v>
      </c>
      <c r="B27" s="14">
        <v>2858548347</v>
      </c>
      <c r="C27" s="14">
        <v>611771712.57000005</v>
      </c>
      <c r="D27" s="14">
        <f>SUM(D28:D36)</f>
        <v>3470320059.5700002</v>
      </c>
      <c r="E27" s="14">
        <v>1589880122.77</v>
      </c>
      <c r="F27" s="14">
        <v>1190770075.1500001</v>
      </c>
      <c r="G27" s="15">
        <f>SUM(G28:G36)</f>
        <v>1880439936.8</v>
      </c>
      <c r="H27" s="1"/>
    </row>
    <row r="28" spans="1:8" x14ac:dyDescent="0.25">
      <c r="A28" s="16" t="s">
        <v>84</v>
      </c>
      <c r="B28" s="17">
        <v>609040481</v>
      </c>
      <c r="C28" s="17">
        <v>49078299.119999997</v>
      </c>
      <c r="D28" s="17">
        <f>+B28+C28</f>
        <v>658118780.12</v>
      </c>
      <c r="E28" s="17">
        <v>503651759.13999999</v>
      </c>
      <c r="F28" s="17">
        <v>245216425.16</v>
      </c>
      <c r="G28" s="18">
        <f>+D28-E28</f>
        <v>154467020.98000002</v>
      </c>
    </row>
    <row r="29" spans="1:8" x14ac:dyDescent="0.25">
      <c r="A29" s="16" t="s">
        <v>85</v>
      </c>
      <c r="B29" s="17">
        <v>631748354</v>
      </c>
      <c r="C29" s="17">
        <v>83552715.689999998</v>
      </c>
      <c r="D29" s="17">
        <f t="shared" ref="D29:D36" si="4">+B29+C29</f>
        <v>715301069.69000006</v>
      </c>
      <c r="E29" s="17">
        <v>295421820.37</v>
      </c>
      <c r="F29" s="17">
        <v>268086933.91999999</v>
      </c>
      <c r="G29" s="18">
        <f t="shared" ref="G29:G36" si="5">+D29-E29</f>
        <v>419879249.32000005</v>
      </c>
    </row>
    <row r="30" spans="1:8" x14ac:dyDescent="0.25">
      <c r="A30" s="16" t="s">
        <v>86</v>
      </c>
      <c r="B30" s="17">
        <v>0</v>
      </c>
      <c r="C30" s="17">
        <v>0</v>
      </c>
      <c r="D30" s="17">
        <f t="shared" si="4"/>
        <v>0</v>
      </c>
      <c r="E30" s="17">
        <v>0</v>
      </c>
      <c r="F30" s="17">
        <v>0</v>
      </c>
      <c r="G30" s="18">
        <f t="shared" si="5"/>
        <v>0</v>
      </c>
    </row>
    <row r="31" spans="1:8" x14ac:dyDescent="0.25">
      <c r="A31" s="16" t="s">
        <v>87</v>
      </c>
      <c r="B31" s="17">
        <v>0</v>
      </c>
      <c r="C31" s="17">
        <v>0</v>
      </c>
      <c r="D31" s="17">
        <f t="shared" si="4"/>
        <v>0</v>
      </c>
      <c r="E31" s="17">
        <v>0</v>
      </c>
      <c r="F31" s="17">
        <v>0</v>
      </c>
      <c r="G31" s="18">
        <f t="shared" si="5"/>
        <v>0</v>
      </c>
    </row>
    <row r="32" spans="1:8" x14ac:dyDescent="0.25">
      <c r="A32" s="16" t="s">
        <v>88</v>
      </c>
      <c r="B32" s="17">
        <v>1017185852</v>
      </c>
      <c r="C32" s="17">
        <v>276040508.77999997</v>
      </c>
      <c r="D32" s="17">
        <f t="shared" si="4"/>
        <v>1293226360.78</v>
      </c>
      <c r="E32" s="17">
        <v>377636215.35000002</v>
      </c>
      <c r="F32" s="17">
        <v>352135461.82999998</v>
      </c>
      <c r="G32" s="18">
        <f t="shared" si="5"/>
        <v>915590145.42999995</v>
      </c>
    </row>
    <row r="33" spans="1:8" x14ac:dyDescent="0.25">
      <c r="A33" s="16" t="s">
        <v>89</v>
      </c>
      <c r="B33" s="17">
        <v>0</v>
      </c>
      <c r="C33" s="17">
        <v>0</v>
      </c>
      <c r="D33" s="17">
        <f t="shared" si="4"/>
        <v>0</v>
      </c>
      <c r="E33" s="17">
        <v>0</v>
      </c>
      <c r="F33" s="17">
        <v>0</v>
      </c>
      <c r="G33" s="18">
        <f t="shared" si="5"/>
        <v>0</v>
      </c>
    </row>
    <row r="34" spans="1:8" x14ac:dyDescent="0.25">
      <c r="A34" s="16" t="s">
        <v>90</v>
      </c>
      <c r="B34" s="17">
        <v>459755054</v>
      </c>
      <c r="C34" s="17">
        <v>183636965.77000001</v>
      </c>
      <c r="D34" s="17">
        <f t="shared" si="4"/>
        <v>643392019.76999998</v>
      </c>
      <c r="E34" s="17">
        <v>344113842.20999998</v>
      </c>
      <c r="F34" s="17">
        <v>291790044.17000002</v>
      </c>
      <c r="G34" s="18">
        <f t="shared" si="5"/>
        <v>299278177.56</v>
      </c>
    </row>
    <row r="35" spans="1:8" x14ac:dyDescent="0.25">
      <c r="A35" s="16" t="s">
        <v>91</v>
      </c>
      <c r="B35" s="17">
        <v>140818606</v>
      </c>
      <c r="C35" s="17">
        <v>19463223.210000001</v>
      </c>
      <c r="D35" s="17">
        <f t="shared" si="4"/>
        <v>160281829.21000001</v>
      </c>
      <c r="E35" s="17">
        <v>69056485.700000003</v>
      </c>
      <c r="F35" s="17">
        <v>33541210.07</v>
      </c>
      <c r="G35" s="18">
        <f t="shared" si="5"/>
        <v>91225343.510000005</v>
      </c>
    </row>
    <row r="36" spans="1:8" x14ac:dyDescent="0.25">
      <c r="A36" s="16" t="s">
        <v>92</v>
      </c>
      <c r="B36" s="17">
        <v>0</v>
      </c>
      <c r="C36" s="17">
        <v>0</v>
      </c>
      <c r="D36" s="17">
        <f t="shared" si="4"/>
        <v>0</v>
      </c>
      <c r="E36" s="17">
        <v>0</v>
      </c>
      <c r="F36" s="17">
        <v>0</v>
      </c>
      <c r="G36" s="18">
        <f t="shared" si="5"/>
        <v>0</v>
      </c>
    </row>
    <row r="37" spans="1:8" x14ac:dyDescent="0.25">
      <c r="A37" s="13" t="s">
        <v>93</v>
      </c>
      <c r="B37" s="14">
        <v>5928227909</v>
      </c>
      <c r="C37" s="14">
        <v>996741710.58000004</v>
      </c>
      <c r="D37" s="14">
        <f>SUM(D38:D41)</f>
        <v>6924969619.5799999</v>
      </c>
      <c r="E37" s="14">
        <v>5520882273.9099998</v>
      </c>
      <c r="F37" s="14">
        <v>5520882273.9099998</v>
      </c>
      <c r="G37" s="15">
        <f>SUM(G38:G41)</f>
        <v>1404087345.6700001</v>
      </c>
      <c r="H37" s="1"/>
    </row>
    <row r="38" spans="1:8" x14ac:dyDescent="0.25">
      <c r="A38" s="16" t="s">
        <v>94</v>
      </c>
      <c r="B38" s="17">
        <v>353149459</v>
      </c>
      <c r="C38" s="17">
        <v>143371554.91</v>
      </c>
      <c r="D38" s="17">
        <f>+B38+C38</f>
        <v>496521013.90999997</v>
      </c>
      <c r="E38" s="17">
        <v>381196822.52999997</v>
      </c>
      <c r="F38" s="17">
        <v>381196822.52999997</v>
      </c>
      <c r="G38" s="18">
        <f>+D38-E38</f>
        <v>115324191.38</v>
      </c>
    </row>
    <row r="39" spans="1:8" ht="26.25" x14ac:dyDescent="0.25">
      <c r="A39" s="16" t="s">
        <v>95</v>
      </c>
      <c r="B39" s="17">
        <v>5575078450</v>
      </c>
      <c r="C39" s="17">
        <v>853370155.66999996</v>
      </c>
      <c r="D39" s="17">
        <f t="shared" ref="D39:D41" si="6">+B39+C39</f>
        <v>6428448605.6700001</v>
      </c>
      <c r="E39" s="17">
        <v>5139685451.3800001</v>
      </c>
      <c r="F39" s="17">
        <v>5139685451.3800001</v>
      </c>
      <c r="G39" s="18">
        <f t="shared" ref="G39:G41" si="7">+D39-E39</f>
        <v>1288763154.29</v>
      </c>
    </row>
    <row r="40" spans="1:8" x14ac:dyDescent="0.25">
      <c r="A40" s="16" t="s">
        <v>96</v>
      </c>
      <c r="B40" s="17">
        <v>0</v>
      </c>
      <c r="C40" s="17">
        <v>0</v>
      </c>
      <c r="D40" s="17">
        <f t="shared" si="6"/>
        <v>0</v>
      </c>
      <c r="E40" s="17">
        <v>0</v>
      </c>
      <c r="F40" s="17">
        <v>0</v>
      </c>
      <c r="G40" s="18">
        <f t="shared" si="7"/>
        <v>0</v>
      </c>
    </row>
    <row r="41" spans="1:8" x14ac:dyDescent="0.25">
      <c r="A41" s="16" t="s">
        <v>63</v>
      </c>
      <c r="B41" s="17">
        <v>0</v>
      </c>
      <c r="C41" s="17">
        <v>0</v>
      </c>
      <c r="D41" s="17">
        <f t="shared" si="6"/>
        <v>0</v>
      </c>
      <c r="E41" s="17">
        <v>0</v>
      </c>
      <c r="F41" s="17">
        <v>0</v>
      </c>
      <c r="G41" s="18">
        <f t="shared" si="7"/>
        <v>0</v>
      </c>
    </row>
    <row r="42" spans="1:8" x14ac:dyDescent="0.25">
      <c r="A42" s="13" t="s">
        <v>64</v>
      </c>
      <c r="B42" s="14">
        <v>39922727687</v>
      </c>
      <c r="C42" s="14">
        <v>7341368266.5299997</v>
      </c>
      <c r="D42" s="14">
        <f>+D37+D27+D19+D10</f>
        <v>47264095953.529999</v>
      </c>
      <c r="E42" s="14">
        <v>27278576214.119999</v>
      </c>
      <c r="F42" s="14">
        <v>25711611371.459999</v>
      </c>
      <c r="G42" s="15">
        <f>+G10+G19+G27+G37</f>
        <v>19985519739.410004</v>
      </c>
      <c r="H42" s="1"/>
    </row>
    <row r="43" spans="1:8" x14ac:dyDescent="0.25">
      <c r="A43" s="19"/>
      <c r="B43" s="20"/>
      <c r="C43" s="20"/>
      <c r="D43" s="20"/>
      <c r="E43" s="20"/>
      <c r="F43" s="20"/>
      <c r="G43" s="21"/>
    </row>
    <row r="44" spans="1:8" x14ac:dyDescent="0.25">
      <c r="A44" s="7"/>
      <c r="B44" s="7"/>
      <c r="C44" s="7"/>
      <c r="D44" s="7"/>
      <c r="E44" s="7"/>
      <c r="F44" s="7"/>
      <c r="G44" s="7"/>
    </row>
    <row r="45" spans="1:8" x14ac:dyDescent="0.25">
      <c r="A45" t="s">
        <v>26</v>
      </c>
    </row>
  </sheetData>
  <mergeCells count="6">
    <mergeCell ref="A1:G1"/>
    <mergeCell ref="A3:G3"/>
    <mergeCell ref="A4:G4"/>
    <mergeCell ref="A5:G5"/>
    <mergeCell ref="A6:G6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opLeftCell="A25" workbookViewId="0">
      <selection activeCell="G35" sqref="G35:G38"/>
    </sheetView>
  </sheetViews>
  <sheetFormatPr baseColWidth="10" defaultRowHeight="15" x14ac:dyDescent="0.25"/>
  <cols>
    <col min="1" max="1" width="64.7109375" customWidth="1"/>
    <col min="2" max="2" width="17.85546875" customWidth="1"/>
    <col min="3" max="3" width="15.7109375" customWidth="1"/>
    <col min="4" max="7" width="16.85546875" bestFit="1" customWidth="1"/>
  </cols>
  <sheetData>
    <row r="1" spans="1:8" x14ac:dyDescent="0.25">
      <c r="A1" s="39" t="s">
        <v>0</v>
      </c>
      <c r="B1" s="39"/>
      <c r="C1" s="39"/>
      <c r="D1" s="39"/>
      <c r="E1" s="39"/>
      <c r="F1" s="39"/>
      <c r="G1" s="39"/>
    </row>
    <row r="2" spans="1:8" x14ac:dyDescent="0.25">
      <c r="A2" s="39" t="s">
        <v>208</v>
      </c>
      <c r="B2" s="39"/>
      <c r="C2" s="39"/>
      <c r="D2" s="39"/>
      <c r="E2" s="39"/>
      <c r="F2" s="39"/>
      <c r="G2" s="39"/>
    </row>
    <row r="3" spans="1:8" x14ac:dyDescent="0.25">
      <c r="A3" s="38" t="s">
        <v>1</v>
      </c>
      <c r="B3" s="38"/>
      <c r="C3" s="38"/>
      <c r="D3" s="38"/>
      <c r="E3" s="38"/>
      <c r="F3" s="38"/>
      <c r="G3" s="38"/>
    </row>
    <row r="4" spans="1:8" x14ac:dyDescent="0.25">
      <c r="A4" s="38" t="s">
        <v>27</v>
      </c>
      <c r="B4" s="38"/>
      <c r="C4" s="38"/>
      <c r="D4" s="38"/>
      <c r="E4" s="38"/>
      <c r="F4" s="38"/>
      <c r="G4" s="38"/>
    </row>
    <row r="5" spans="1:8" x14ac:dyDescent="0.25">
      <c r="A5" s="38" t="s">
        <v>3</v>
      </c>
      <c r="B5" s="38"/>
      <c r="C5" s="38"/>
      <c r="D5" s="38"/>
      <c r="E5" s="38"/>
      <c r="F5" s="38"/>
      <c r="G5" s="38"/>
    </row>
    <row r="6" spans="1:8" x14ac:dyDescent="0.25">
      <c r="A6" s="38" t="s">
        <v>4</v>
      </c>
      <c r="B6" s="38"/>
      <c r="C6" s="38"/>
      <c r="D6" s="38"/>
      <c r="E6" s="38"/>
      <c r="F6" s="38"/>
      <c r="G6" s="38"/>
    </row>
    <row r="7" spans="1:8" x14ac:dyDescent="0.25">
      <c r="A7" s="3"/>
      <c r="B7" s="3"/>
      <c r="C7" s="3"/>
      <c r="D7" s="3"/>
      <c r="E7" s="3"/>
      <c r="F7" s="3"/>
      <c r="G7" s="3"/>
    </row>
    <row r="8" spans="1:8" ht="25.5" x14ac:dyDescent="0.25">
      <c r="A8" s="8" t="s">
        <v>9</v>
      </c>
      <c r="B8" s="5" t="s">
        <v>28</v>
      </c>
      <c r="C8" s="5" t="s">
        <v>29</v>
      </c>
      <c r="D8" s="5" t="s">
        <v>30</v>
      </c>
      <c r="E8" s="5" t="s">
        <v>7</v>
      </c>
      <c r="F8" s="5" t="s">
        <v>31</v>
      </c>
      <c r="G8" s="9" t="s">
        <v>32</v>
      </c>
    </row>
    <row r="9" spans="1:8" x14ac:dyDescent="0.25">
      <c r="A9" s="10"/>
      <c r="B9" s="11">
        <v>1</v>
      </c>
      <c r="C9" s="11">
        <v>2</v>
      </c>
      <c r="D9" s="11" t="s">
        <v>33</v>
      </c>
      <c r="E9" s="11">
        <v>4</v>
      </c>
      <c r="F9" s="11">
        <v>5</v>
      </c>
      <c r="G9" s="12" t="s">
        <v>34</v>
      </c>
    </row>
    <row r="10" spans="1:8" x14ac:dyDescent="0.25">
      <c r="A10" s="13" t="s">
        <v>35</v>
      </c>
      <c r="B10" s="14">
        <v>2699775032</v>
      </c>
      <c r="C10" s="14">
        <v>951691268.44000006</v>
      </c>
      <c r="D10" s="14">
        <f>SUM(D11:D12)</f>
        <v>3651466300.4400001</v>
      </c>
      <c r="E10" s="14">
        <v>2091967893.4200001</v>
      </c>
      <c r="F10" s="14">
        <v>1725775870.3699999</v>
      </c>
      <c r="G10" s="15">
        <f>SUM(G11:G12)</f>
        <v>1559498407.02</v>
      </c>
      <c r="H10" s="1"/>
    </row>
    <row r="11" spans="1:8" x14ac:dyDescent="0.25">
      <c r="A11" s="16" t="s">
        <v>36</v>
      </c>
      <c r="B11" s="17">
        <v>2519851180</v>
      </c>
      <c r="C11" s="17">
        <v>133944262.06</v>
      </c>
      <c r="D11" s="17">
        <f>SUM(B11+C11)</f>
        <v>2653795442.0599999</v>
      </c>
      <c r="E11" s="17">
        <v>1514819870.3</v>
      </c>
      <c r="F11" s="17">
        <v>1148627847.25</v>
      </c>
      <c r="G11" s="18">
        <f>+D11-E11</f>
        <v>1138975571.76</v>
      </c>
    </row>
    <row r="12" spans="1:8" x14ac:dyDescent="0.25">
      <c r="A12" s="16" t="s">
        <v>37</v>
      </c>
      <c r="B12" s="17">
        <v>179923852</v>
      </c>
      <c r="C12" s="17">
        <v>817747006.38</v>
      </c>
      <c r="D12" s="17">
        <f>SUM(B12+C12)</f>
        <v>997670858.38</v>
      </c>
      <c r="E12" s="17">
        <v>577148023.12</v>
      </c>
      <c r="F12" s="17">
        <v>577148023.12</v>
      </c>
      <c r="G12" s="18">
        <f>+D12-E12</f>
        <v>420522835.25999999</v>
      </c>
    </row>
    <row r="13" spans="1:8" x14ac:dyDescent="0.25">
      <c r="A13" s="13" t="s">
        <v>38</v>
      </c>
      <c r="B13" s="14">
        <v>23916921179</v>
      </c>
      <c r="C13" s="14">
        <v>3508164011.75</v>
      </c>
      <c r="D13" s="14">
        <f>SUM(D14:D21)</f>
        <v>27425085190.750004</v>
      </c>
      <c r="E13" s="14">
        <v>14189250155.379999</v>
      </c>
      <c r="F13" s="14">
        <v>13520676925.26</v>
      </c>
      <c r="G13" s="15">
        <f>SUM(G14:G21)</f>
        <v>13235835035.370003</v>
      </c>
      <c r="H13" s="1"/>
    </row>
    <row r="14" spans="1:8" x14ac:dyDescent="0.25">
      <c r="A14" s="16" t="s">
        <v>39</v>
      </c>
      <c r="B14" s="17">
        <v>17836372645</v>
      </c>
      <c r="C14" s="17">
        <v>2368078703.3800001</v>
      </c>
      <c r="D14" s="17">
        <f>+B14+C14</f>
        <v>20204451348.380001</v>
      </c>
      <c r="E14" s="17">
        <v>10581658337.299999</v>
      </c>
      <c r="F14" s="17">
        <v>10242135683.129999</v>
      </c>
      <c r="G14" s="18">
        <f>+D14-E14</f>
        <v>9622793011.0800018</v>
      </c>
    </row>
    <row r="15" spans="1:8" x14ac:dyDescent="0.25">
      <c r="A15" s="16" t="s">
        <v>40</v>
      </c>
      <c r="B15" s="17">
        <v>19189973</v>
      </c>
      <c r="C15" s="17">
        <v>13951668.630000001</v>
      </c>
      <c r="D15" s="17">
        <f t="shared" ref="D15:D21" si="0">+B15+C15</f>
        <v>33141641.630000003</v>
      </c>
      <c r="E15" s="17">
        <v>6814192.46</v>
      </c>
      <c r="F15" s="17">
        <v>6664999.1399999997</v>
      </c>
      <c r="G15" s="18">
        <f t="shared" ref="G15:G21" si="1">+D15-E15</f>
        <v>26327449.170000002</v>
      </c>
    </row>
    <row r="16" spans="1:8" x14ac:dyDescent="0.25">
      <c r="A16" s="16" t="s">
        <v>41</v>
      </c>
      <c r="B16" s="17">
        <v>152893764</v>
      </c>
      <c r="C16" s="17">
        <v>12569524.289999999</v>
      </c>
      <c r="D16" s="17">
        <f t="shared" si="0"/>
        <v>165463288.28999999</v>
      </c>
      <c r="E16" s="17">
        <v>91360536.609999999</v>
      </c>
      <c r="F16" s="17">
        <v>86800118.260000005</v>
      </c>
      <c r="G16" s="18">
        <f t="shared" si="1"/>
        <v>74102751.679999992</v>
      </c>
    </row>
    <row r="17" spans="1:8" x14ac:dyDescent="0.25">
      <c r="A17" s="16" t="s">
        <v>42</v>
      </c>
      <c r="B17" s="17">
        <v>535161739</v>
      </c>
      <c r="C17" s="17">
        <v>70935716.629999995</v>
      </c>
      <c r="D17" s="17">
        <f t="shared" si="0"/>
        <v>606097455.63</v>
      </c>
      <c r="E17" s="17">
        <v>281545257.38999999</v>
      </c>
      <c r="F17" s="17">
        <v>211233087.93000001</v>
      </c>
      <c r="G17" s="18">
        <f t="shared" si="1"/>
        <v>324552198.24000001</v>
      </c>
    </row>
    <row r="18" spans="1:8" x14ac:dyDescent="0.25">
      <c r="A18" s="16" t="s">
        <v>43</v>
      </c>
      <c r="B18" s="17">
        <v>292987532</v>
      </c>
      <c r="C18" s="17">
        <v>29287808.469999999</v>
      </c>
      <c r="D18" s="17">
        <f t="shared" si="0"/>
        <v>322275340.47000003</v>
      </c>
      <c r="E18" s="17">
        <v>119620913.12</v>
      </c>
      <c r="F18" s="17">
        <v>110366007.2</v>
      </c>
      <c r="G18" s="18">
        <f t="shared" si="1"/>
        <v>202654427.35000002</v>
      </c>
    </row>
    <row r="19" spans="1:8" x14ac:dyDescent="0.25">
      <c r="A19" s="16" t="s">
        <v>44</v>
      </c>
      <c r="B19" s="17">
        <v>0</v>
      </c>
      <c r="C19" s="17">
        <v>0</v>
      </c>
      <c r="D19" s="17">
        <f t="shared" si="0"/>
        <v>0</v>
      </c>
      <c r="E19" s="17">
        <v>0</v>
      </c>
      <c r="F19" s="17">
        <v>0</v>
      </c>
      <c r="G19" s="18">
        <f t="shared" si="1"/>
        <v>0</v>
      </c>
    </row>
    <row r="20" spans="1:8" x14ac:dyDescent="0.25">
      <c r="A20" s="16" t="s">
        <v>45</v>
      </c>
      <c r="B20" s="17">
        <v>2864011573</v>
      </c>
      <c r="C20" s="17">
        <v>315311174.73000002</v>
      </c>
      <c r="D20" s="17">
        <f t="shared" si="0"/>
        <v>3179322747.73</v>
      </c>
      <c r="E20" s="17">
        <v>2405458779.4000001</v>
      </c>
      <c r="F20" s="17">
        <v>2227626183.2600002</v>
      </c>
      <c r="G20" s="18">
        <f t="shared" si="1"/>
        <v>773863968.32999992</v>
      </c>
    </row>
    <row r="21" spans="1:8" x14ac:dyDescent="0.25">
      <c r="A21" s="16" t="s">
        <v>46</v>
      </c>
      <c r="B21" s="17">
        <v>2216303953</v>
      </c>
      <c r="C21" s="17">
        <v>698029415.62</v>
      </c>
      <c r="D21" s="17">
        <f t="shared" si="0"/>
        <v>2914333368.6199999</v>
      </c>
      <c r="E21" s="17">
        <v>702792139.10000002</v>
      </c>
      <c r="F21" s="17">
        <v>635850846.34000003</v>
      </c>
      <c r="G21" s="18">
        <f t="shared" si="1"/>
        <v>2211541229.52</v>
      </c>
    </row>
    <row r="22" spans="1:8" x14ac:dyDescent="0.25">
      <c r="A22" s="13" t="s">
        <v>47</v>
      </c>
      <c r="B22" s="14">
        <v>6698163568</v>
      </c>
      <c r="C22" s="14">
        <v>1781969058.48</v>
      </c>
      <c r="D22" s="14">
        <f>SUM(D23:D28)</f>
        <v>8480132626.4799995</v>
      </c>
      <c r="E22" s="14">
        <v>5004991429.9499998</v>
      </c>
      <c r="F22" s="14">
        <v>4487328997.7799997</v>
      </c>
      <c r="G22" s="15">
        <f>SUM(G23:G28)</f>
        <v>3475141196.5299997</v>
      </c>
      <c r="H22" s="1"/>
    </row>
    <row r="23" spans="1:8" ht="26.25" x14ac:dyDescent="0.25">
      <c r="A23" s="16" t="s">
        <v>48</v>
      </c>
      <c r="B23" s="17">
        <v>6437674101</v>
      </c>
      <c r="C23" s="17">
        <v>1735783752.0699999</v>
      </c>
      <c r="D23" s="17">
        <f>+B23+C23</f>
        <v>8173457853.0699997</v>
      </c>
      <c r="E23" s="17">
        <v>4876806289.3400002</v>
      </c>
      <c r="F23" s="17">
        <v>4363085560.1499996</v>
      </c>
      <c r="G23" s="18">
        <f>+D23-E23</f>
        <v>3296651563.7299995</v>
      </c>
    </row>
    <row r="24" spans="1:8" x14ac:dyDescent="0.25">
      <c r="A24" s="16" t="s">
        <v>49</v>
      </c>
      <c r="B24" s="17">
        <v>260489467</v>
      </c>
      <c r="C24" s="17">
        <v>46185306.409999996</v>
      </c>
      <c r="D24" s="17">
        <f t="shared" ref="D24:D28" si="2">+B24+C24</f>
        <v>306674773.40999997</v>
      </c>
      <c r="E24" s="17">
        <v>128185140.61</v>
      </c>
      <c r="F24" s="17">
        <v>124243437.63</v>
      </c>
      <c r="G24" s="18">
        <f t="shared" ref="G24:G33" si="3">+D24-E24</f>
        <v>178489632.79999995</v>
      </c>
    </row>
    <row r="25" spans="1:8" x14ac:dyDescent="0.25">
      <c r="A25" s="16" t="s">
        <v>50</v>
      </c>
      <c r="B25" s="17">
        <v>0</v>
      </c>
      <c r="C25" s="17">
        <v>0</v>
      </c>
      <c r="D25" s="17">
        <f t="shared" si="2"/>
        <v>0</v>
      </c>
      <c r="E25" s="17">
        <v>0</v>
      </c>
      <c r="F25" s="17">
        <v>0</v>
      </c>
      <c r="G25" s="18">
        <f t="shared" si="3"/>
        <v>0</v>
      </c>
    </row>
    <row r="26" spans="1:8" x14ac:dyDescent="0.25">
      <c r="A26" s="13" t="s">
        <v>51</v>
      </c>
      <c r="B26" s="14">
        <v>0</v>
      </c>
      <c r="C26" s="14">
        <v>0</v>
      </c>
      <c r="D26" s="17">
        <f t="shared" si="2"/>
        <v>0</v>
      </c>
      <c r="E26" s="14">
        <v>0</v>
      </c>
      <c r="F26" s="14">
        <v>0</v>
      </c>
      <c r="G26" s="18">
        <f t="shared" si="3"/>
        <v>0</v>
      </c>
      <c r="H26" s="1"/>
    </row>
    <row r="27" spans="1:8" x14ac:dyDescent="0.25">
      <c r="A27" s="16" t="s">
        <v>52</v>
      </c>
      <c r="B27" s="17">
        <v>0</v>
      </c>
      <c r="C27" s="17">
        <v>0</v>
      </c>
      <c r="D27" s="17">
        <f t="shared" si="2"/>
        <v>0</v>
      </c>
      <c r="E27" s="17">
        <v>0</v>
      </c>
      <c r="F27" s="17">
        <v>0</v>
      </c>
      <c r="G27" s="18">
        <f t="shared" si="3"/>
        <v>0</v>
      </c>
    </row>
    <row r="28" spans="1:8" x14ac:dyDescent="0.25">
      <c r="A28" s="16" t="s">
        <v>53</v>
      </c>
      <c r="B28" s="17">
        <v>0</v>
      </c>
      <c r="C28" s="17">
        <v>0</v>
      </c>
      <c r="D28" s="17">
        <f t="shared" si="2"/>
        <v>0</v>
      </c>
      <c r="E28" s="17">
        <v>0</v>
      </c>
      <c r="F28" s="17">
        <v>0</v>
      </c>
      <c r="G28" s="18">
        <f t="shared" si="3"/>
        <v>0</v>
      </c>
    </row>
    <row r="29" spans="1:8" x14ac:dyDescent="0.25">
      <c r="A29" s="13" t="s">
        <v>54</v>
      </c>
      <c r="B29" s="14">
        <v>679639999</v>
      </c>
      <c r="C29" s="14">
        <v>102802217.28</v>
      </c>
      <c r="D29" s="14">
        <f>SUM(D30:D33)</f>
        <v>782442216.27999997</v>
      </c>
      <c r="E29" s="14">
        <v>471484461.45999998</v>
      </c>
      <c r="F29" s="14">
        <v>456947304.13999999</v>
      </c>
      <c r="G29" s="18">
        <f t="shared" si="3"/>
        <v>310957754.81999999</v>
      </c>
      <c r="H29" s="1"/>
    </row>
    <row r="30" spans="1:8" x14ac:dyDescent="0.25">
      <c r="A30" s="16" t="s">
        <v>55</v>
      </c>
      <c r="B30" s="17">
        <v>679639999</v>
      </c>
      <c r="C30" s="17">
        <v>102802217.28</v>
      </c>
      <c r="D30" s="17">
        <f>+B30+C30</f>
        <v>782442216.27999997</v>
      </c>
      <c r="E30" s="17">
        <v>471484461.45999998</v>
      </c>
      <c r="F30" s="17">
        <v>456947304.13999999</v>
      </c>
      <c r="G30" s="18">
        <f t="shared" si="3"/>
        <v>310957754.81999999</v>
      </c>
    </row>
    <row r="31" spans="1:8" x14ac:dyDescent="0.25">
      <c r="A31" s="16" t="s">
        <v>56</v>
      </c>
      <c r="B31" s="17">
        <v>0</v>
      </c>
      <c r="C31" s="17">
        <v>0</v>
      </c>
      <c r="D31" s="17">
        <f t="shared" ref="D31:D33" si="4">+B31+C31</f>
        <v>0</v>
      </c>
      <c r="E31" s="17">
        <v>0</v>
      </c>
      <c r="F31" s="17">
        <v>0</v>
      </c>
      <c r="G31" s="18">
        <f t="shared" si="3"/>
        <v>0</v>
      </c>
    </row>
    <row r="32" spans="1:8" x14ac:dyDescent="0.25">
      <c r="A32" s="16" t="s">
        <v>57</v>
      </c>
      <c r="B32" s="17">
        <v>0</v>
      </c>
      <c r="C32" s="17">
        <v>0</v>
      </c>
      <c r="D32" s="17">
        <f t="shared" si="4"/>
        <v>0</v>
      </c>
      <c r="E32" s="17">
        <v>0</v>
      </c>
      <c r="F32" s="17">
        <v>0</v>
      </c>
      <c r="G32" s="18">
        <f t="shared" si="3"/>
        <v>0</v>
      </c>
    </row>
    <row r="33" spans="1:8" x14ac:dyDescent="0.25">
      <c r="A33" s="16" t="s">
        <v>58</v>
      </c>
      <c r="B33" s="17">
        <v>0</v>
      </c>
      <c r="C33" s="17">
        <v>0</v>
      </c>
      <c r="D33" s="17">
        <f t="shared" si="4"/>
        <v>0</v>
      </c>
      <c r="E33" s="17">
        <v>0</v>
      </c>
      <c r="F33" s="17">
        <v>0</v>
      </c>
      <c r="G33" s="18">
        <f t="shared" si="3"/>
        <v>0</v>
      </c>
    </row>
    <row r="34" spans="1:8" x14ac:dyDescent="0.25">
      <c r="A34" s="13" t="s">
        <v>59</v>
      </c>
      <c r="B34" s="14">
        <v>5928227909</v>
      </c>
      <c r="C34" s="14">
        <v>996741710.58000004</v>
      </c>
      <c r="D34" s="14">
        <f>SUM(D35:D38)</f>
        <v>6924969619.5799999</v>
      </c>
      <c r="E34" s="14">
        <v>5520882273.9099998</v>
      </c>
      <c r="F34" s="14">
        <v>5520882273.9099998</v>
      </c>
      <c r="G34" s="15">
        <f>SUM(G35:G38)</f>
        <v>1404087345.6700006</v>
      </c>
      <c r="H34" s="1"/>
    </row>
    <row r="35" spans="1:8" x14ac:dyDescent="0.25">
      <c r="A35" s="16" t="s">
        <v>60</v>
      </c>
      <c r="B35" s="17">
        <v>2702237826</v>
      </c>
      <c r="C35" s="17">
        <v>449388112.85000002</v>
      </c>
      <c r="D35" s="17">
        <f>+B35+C35</f>
        <v>3151625938.8499999</v>
      </c>
      <c r="E35" s="17">
        <v>2576642606.6999998</v>
      </c>
      <c r="F35" s="17">
        <v>2576642606.6999998</v>
      </c>
      <c r="G35" s="18">
        <f>+D35-E35</f>
        <v>574983332.1500001</v>
      </c>
    </row>
    <row r="36" spans="1:8" x14ac:dyDescent="0.25">
      <c r="A36" s="16" t="s">
        <v>61</v>
      </c>
      <c r="B36" s="17">
        <v>2872840624</v>
      </c>
      <c r="C36" s="17">
        <v>403982042.81999999</v>
      </c>
      <c r="D36" s="17">
        <f t="shared" ref="D36:D38" si="5">+B36+C36</f>
        <v>3276822666.8200002</v>
      </c>
      <c r="E36" s="17">
        <v>2563042844.6799998</v>
      </c>
      <c r="F36" s="17">
        <v>2563042844.6799998</v>
      </c>
      <c r="G36" s="18">
        <f t="shared" ref="G36:G38" si="6">+D36-E36</f>
        <v>713779822.14000034</v>
      </c>
    </row>
    <row r="37" spans="1:8" ht="26.25" x14ac:dyDescent="0.25">
      <c r="A37" s="16" t="s">
        <v>62</v>
      </c>
      <c r="B37" s="17">
        <v>353149459</v>
      </c>
      <c r="C37" s="17">
        <v>143371554.91</v>
      </c>
      <c r="D37" s="17">
        <f t="shared" si="5"/>
        <v>496521013.90999997</v>
      </c>
      <c r="E37" s="17">
        <v>381196822.52999997</v>
      </c>
      <c r="F37" s="17">
        <v>381196822.52999997</v>
      </c>
      <c r="G37" s="18">
        <f t="shared" si="6"/>
        <v>115324191.38</v>
      </c>
    </row>
    <row r="38" spans="1:8" x14ac:dyDescent="0.25">
      <c r="A38" s="16" t="s">
        <v>63</v>
      </c>
      <c r="B38" s="17">
        <v>0</v>
      </c>
      <c r="C38" s="17">
        <v>0</v>
      </c>
      <c r="D38" s="17">
        <f t="shared" si="5"/>
        <v>0</v>
      </c>
      <c r="E38" s="17">
        <v>0</v>
      </c>
      <c r="F38" s="17">
        <v>0</v>
      </c>
      <c r="G38" s="18">
        <f t="shared" si="6"/>
        <v>0</v>
      </c>
    </row>
    <row r="39" spans="1:8" x14ac:dyDescent="0.25">
      <c r="A39" s="13" t="s">
        <v>64</v>
      </c>
      <c r="B39" s="14">
        <v>39922727687</v>
      </c>
      <c r="C39" s="14">
        <v>7341368266.5299997</v>
      </c>
      <c r="D39" s="14">
        <f>+D10+D13+D22+D29+D34</f>
        <v>47264095953.529999</v>
      </c>
      <c r="E39" s="14">
        <v>27278576214.119999</v>
      </c>
      <c r="F39" s="14">
        <v>25711611371.459999</v>
      </c>
      <c r="G39" s="15">
        <f>+G10+G13+G22+G29+G34</f>
        <v>19985519739.410004</v>
      </c>
      <c r="H39" s="1"/>
    </row>
    <row r="40" spans="1:8" x14ac:dyDescent="0.25">
      <c r="A40" s="19"/>
      <c r="B40" s="20"/>
      <c r="C40" s="20"/>
      <c r="D40" s="20"/>
      <c r="E40" s="20"/>
      <c r="F40" s="20"/>
      <c r="G40" s="21"/>
    </row>
    <row r="41" spans="1:8" x14ac:dyDescent="0.25">
      <c r="A41" s="7"/>
      <c r="B41" s="7"/>
      <c r="C41" s="7"/>
      <c r="D41" s="7"/>
      <c r="E41" s="7"/>
      <c r="F41" s="7"/>
      <c r="G41" s="7"/>
    </row>
    <row r="42" spans="1:8" x14ac:dyDescent="0.25">
      <c r="A42" t="s">
        <v>26</v>
      </c>
    </row>
  </sheetData>
  <mergeCells count="6">
    <mergeCell ref="A1:G1"/>
    <mergeCell ref="A3:G3"/>
    <mergeCell ref="A4:G4"/>
    <mergeCell ref="A5:G5"/>
    <mergeCell ref="A6:G6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tabSelected="1" topLeftCell="A16" workbookViewId="0">
      <selection activeCell="C14" sqref="C14"/>
    </sheetView>
  </sheetViews>
  <sheetFormatPr baseColWidth="10" defaultRowHeight="15" x14ac:dyDescent="0.25"/>
  <cols>
    <col min="1" max="1" width="64.7109375" customWidth="1"/>
    <col min="2" max="2" width="19.7109375" customWidth="1"/>
    <col min="3" max="3" width="21.85546875" customWidth="1"/>
    <col min="4" max="4" width="20.5703125" customWidth="1"/>
    <col min="5" max="7" width="15.7109375" customWidth="1"/>
  </cols>
  <sheetData>
    <row r="1" spans="1:7" x14ac:dyDescent="0.25">
      <c r="A1" s="39" t="s">
        <v>0</v>
      </c>
      <c r="B1" s="39"/>
      <c r="C1" s="39"/>
      <c r="D1" s="39"/>
      <c r="E1" s="25"/>
      <c r="F1" s="25"/>
      <c r="G1" s="25"/>
    </row>
    <row r="2" spans="1:7" x14ac:dyDescent="0.25">
      <c r="A2" s="39" t="s">
        <v>208</v>
      </c>
      <c r="B2" s="39"/>
      <c r="C2" s="39"/>
      <c r="D2" s="39"/>
      <c r="E2" s="25"/>
      <c r="F2" s="25"/>
      <c r="G2" s="25"/>
    </row>
    <row r="3" spans="1:7" x14ac:dyDescent="0.25">
      <c r="A3" s="38" t="s">
        <v>1</v>
      </c>
      <c r="B3" s="38"/>
      <c r="C3" s="38"/>
      <c r="D3" s="38"/>
      <c r="E3" s="2"/>
      <c r="F3" s="2"/>
      <c r="G3" s="2"/>
    </row>
    <row r="4" spans="1:7" x14ac:dyDescent="0.25">
      <c r="A4" s="38" t="s">
        <v>2</v>
      </c>
      <c r="B4" s="38"/>
      <c r="C4" s="38"/>
      <c r="D4" s="38"/>
      <c r="E4" s="2"/>
      <c r="F4" s="2"/>
      <c r="G4" s="2"/>
    </row>
    <row r="5" spans="1:7" x14ac:dyDescent="0.25">
      <c r="A5" s="38" t="s">
        <v>3</v>
      </c>
      <c r="B5" s="38"/>
      <c r="C5" s="38"/>
      <c r="D5" s="38"/>
      <c r="E5" s="2"/>
      <c r="F5" s="2"/>
      <c r="G5" s="2"/>
    </row>
    <row r="6" spans="1:7" x14ac:dyDescent="0.25">
      <c r="A6" s="38" t="s">
        <v>4</v>
      </c>
      <c r="B6" s="38"/>
      <c r="C6" s="38"/>
      <c r="D6" s="38"/>
      <c r="E6" s="2"/>
      <c r="F6" s="2"/>
      <c r="G6" s="2"/>
    </row>
    <row r="7" spans="1:7" x14ac:dyDescent="0.25">
      <c r="A7" s="3"/>
      <c r="B7" s="3"/>
      <c r="C7" s="3"/>
      <c r="D7" s="3"/>
      <c r="E7" s="3"/>
      <c r="F7" s="3"/>
      <c r="G7" s="3"/>
    </row>
    <row r="8" spans="1:7" ht="25.5" x14ac:dyDescent="0.25">
      <c r="A8" s="8" t="s">
        <v>9</v>
      </c>
      <c r="B8" s="5" t="s">
        <v>6</v>
      </c>
      <c r="C8" s="5" t="s">
        <v>7</v>
      </c>
      <c r="D8" s="9" t="s">
        <v>8</v>
      </c>
      <c r="E8" s="3"/>
      <c r="F8" s="3"/>
      <c r="G8" s="3"/>
    </row>
    <row r="9" spans="1:7" x14ac:dyDescent="0.25">
      <c r="A9" s="10"/>
      <c r="B9" s="11"/>
      <c r="C9" s="11"/>
      <c r="D9" s="12"/>
    </row>
    <row r="10" spans="1:7" x14ac:dyDescent="0.25">
      <c r="A10" s="13" t="s">
        <v>10</v>
      </c>
      <c r="B10" s="14">
        <v>38542727687.260002</v>
      </c>
      <c r="C10" s="14">
        <v>26223266702.349998</v>
      </c>
      <c r="D10" s="15">
        <v>26223266702.349998</v>
      </c>
      <c r="E10" s="1"/>
    </row>
    <row r="11" spans="1:7" x14ac:dyDescent="0.25">
      <c r="A11" s="16" t="s">
        <v>11</v>
      </c>
      <c r="B11" s="17">
        <v>38542727687.260002</v>
      </c>
      <c r="C11" s="17">
        <v>26223266702.349998</v>
      </c>
      <c r="D11" s="18">
        <v>26223266702.349998</v>
      </c>
    </row>
    <row r="12" spans="1:7" x14ac:dyDescent="0.25">
      <c r="A12" s="16" t="s">
        <v>12</v>
      </c>
      <c r="B12" s="17">
        <v>0</v>
      </c>
      <c r="C12" s="17">
        <v>0</v>
      </c>
      <c r="D12" s="18">
        <v>0</v>
      </c>
    </row>
    <row r="13" spans="1:7" x14ac:dyDescent="0.25">
      <c r="A13" s="13" t="s">
        <v>13</v>
      </c>
      <c r="B13" s="14">
        <v>39581758597</v>
      </c>
      <c r="C13" s="14">
        <v>27278576214.119999</v>
      </c>
      <c r="D13" s="15">
        <v>25711611371.459999</v>
      </c>
      <c r="E13" s="1"/>
    </row>
    <row r="14" spans="1:7" x14ac:dyDescent="0.25">
      <c r="A14" s="16" t="s">
        <v>14</v>
      </c>
      <c r="B14" s="17">
        <v>39581758597</v>
      </c>
      <c r="C14" s="17">
        <v>26904726896.419998</v>
      </c>
      <c r="D14" s="18">
        <v>25711611371.459999</v>
      </c>
    </row>
    <row r="15" spans="1:7" x14ac:dyDescent="0.25">
      <c r="A15" s="16" t="s">
        <v>15</v>
      </c>
      <c r="B15" s="17">
        <v>0</v>
      </c>
      <c r="C15" s="17">
        <v>0</v>
      </c>
      <c r="D15" s="18">
        <v>0</v>
      </c>
    </row>
    <row r="16" spans="1:7" x14ac:dyDescent="0.25">
      <c r="A16" s="13" t="s">
        <v>16</v>
      </c>
      <c r="B16" s="14">
        <f>+B10-B13</f>
        <v>-1039030909.7399979</v>
      </c>
      <c r="C16" s="14">
        <f>+C10-C13</f>
        <v>-1055309511.7700005</v>
      </c>
      <c r="D16" s="15">
        <f>+D10-D13</f>
        <v>511655330.88999939</v>
      </c>
      <c r="E16" s="1"/>
    </row>
    <row r="17" spans="1:5" x14ac:dyDescent="0.25">
      <c r="A17" s="10" t="s">
        <v>17</v>
      </c>
      <c r="B17" s="11" t="s">
        <v>18</v>
      </c>
      <c r="C17" s="11" t="s">
        <v>7</v>
      </c>
      <c r="D17" s="12" t="s">
        <v>19</v>
      </c>
    </row>
    <row r="18" spans="1:5" x14ac:dyDescent="0.25">
      <c r="A18" s="13" t="s">
        <v>20</v>
      </c>
      <c r="B18" s="14">
        <f>+B16</f>
        <v>-1039030909.7399979</v>
      </c>
      <c r="C18" s="14">
        <f>+C16</f>
        <v>-1055309511.7700005</v>
      </c>
      <c r="D18" s="15">
        <f>+D16</f>
        <v>511655330.88999939</v>
      </c>
      <c r="E18" s="1"/>
    </row>
    <row r="19" spans="1:5" x14ac:dyDescent="0.25">
      <c r="A19" s="16" t="s">
        <v>21</v>
      </c>
      <c r="B19" s="17">
        <v>265164556</v>
      </c>
      <c r="C19" s="17">
        <v>193995981.16</v>
      </c>
      <c r="D19" s="18">
        <v>193995981.16</v>
      </c>
    </row>
    <row r="20" spans="1:5" x14ac:dyDescent="0.25">
      <c r="A20" s="13" t="s">
        <v>22</v>
      </c>
      <c r="B20" s="14">
        <f>+B18-B19</f>
        <v>-1304195465.7399979</v>
      </c>
      <c r="C20" s="14">
        <f>+C18-C19</f>
        <v>-1249305492.9300005</v>
      </c>
      <c r="D20" s="15">
        <f>+D18-D19</f>
        <v>317659349.72999942</v>
      </c>
      <c r="E20" s="1"/>
    </row>
    <row r="21" spans="1:5" x14ac:dyDescent="0.25">
      <c r="A21" s="10" t="s">
        <v>17</v>
      </c>
      <c r="B21" s="11" t="s">
        <v>18</v>
      </c>
      <c r="C21" s="11" t="s">
        <v>7</v>
      </c>
      <c r="D21" s="12" t="s">
        <v>19</v>
      </c>
    </row>
    <row r="22" spans="1:5" x14ac:dyDescent="0.25">
      <c r="A22" s="16" t="s">
        <v>23</v>
      </c>
      <c r="B22" s="17">
        <v>1380000000</v>
      </c>
      <c r="C22" s="17">
        <v>1450000000</v>
      </c>
      <c r="D22" s="18">
        <v>1450000000</v>
      </c>
    </row>
    <row r="23" spans="1:5" x14ac:dyDescent="0.25">
      <c r="A23" s="16" t="s">
        <v>24</v>
      </c>
      <c r="B23" s="17">
        <v>75804534</v>
      </c>
      <c r="C23" s="17">
        <v>179853336.53999999</v>
      </c>
      <c r="D23" s="18">
        <v>179853336.53999999</v>
      </c>
    </row>
    <row r="24" spans="1:5" x14ac:dyDescent="0.25">
      <c r="A24" s="13" t="s">
        <v>25</v>
      </c>
      <c r="B24" s="14">
        <f>+B22+B23</f>
        <v>1455804534</v>
      </c>
      <c r="C24" s="14">
        <f>+C22+C23</f>
        <v>1629853336.54</v>
      </c>
      <c r="D24" s="15">
        <f>+D22+D23</f>
        <v>1629853336.54</v>
      </c>
      <c r="E24" s="1"/>
    </row>
    <row r="25" spans="1:5" x14ac:dyDescent="0.25">
      <c r="A25" s="19"/>
      <c r="B25" s="20"/>
      <c r="C25" s="20"/>
      <c r="D25" s="21"/>
    </row>
    <row r="26" spans="1:5" x14ac:dyDescent="0.25">
      <c r="A26" s="7"/>
      <c r="B26" s="7"/>
      <c r="C26" s="7"/>
      <c r="D26" s="7"/>
    </row>
    <row r="27" spans="1:5" x14ac:dyDescent="0.25">
      <c r="A27" t="s">
        <v>26</v>
      </c>
    </row>
  </sheetData>
  <mergeCells count="6">
    <mergeCell ref="A5:D5"/>
    <mergeCell ref="A6:D6"/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'Objeto del Gasto'!Títulos_a_imprimir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Y. Lara Medrano</dc:creator>
  <cp:lastModifiedBy>Sharon Y. Lara Medrano</cp:lastModifiedBy>
  <cp:lastPrinted>2017-10-26T19:49:42Z</cp:lastPrinted>
  <dcterms:created xsi:type="dcterms:W3CDTF">2017-10-26T18:28:28Z</dcterms:created>
  <dcterms:modified xsi:type="dcterms:W3CDTF">2017-10-30T18:39:40Z</dcterms:modified>
</cp:coreProperties>
</file>